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comments2.xml" ContentType="application/vnd.openxmlformats-officedocument.spreadsheetml.comments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Thomas"/>
  <workbookPr/>
  <bookViews>
    <workbookView activeTab="0" xWindow="240" yWindow="60" windowWidth="29040" windowHeight="15720" tabRatio="500"/>
  </bookViews>
  <sheets>
    <sheet name="Statistiken" sheetId="1" r:id="rId4"/>
    <sheet name="Dornheim" sheetId="2" r:id="rId5"/>
    <sheet name="Berkach, Esch, Dornberg" sheetId="3" r:id="rId6"/>
    <sheet name="Wallerstädten" sheetId="4" r:id="rId7"/>
    <sheet name="Kernstadt" sheetId="5" r:id="rId8"/>
    <sheet name="Siedlung" sheetId="6" r:id="rId9"/>
  </sheets>
  <definedNames>
    <definedName name="_xlnm.Print_Area" localSheetId="1">Dornheim!$A$1:$H$13</definedName>
    <definedName name="_xlnm.Print_Area" localSheetId="3">Wallerstädten!$A$1:$H$10</definedName>
    <definedName name="_xlnm.Print_Area" localSheetId="4">Kernstadt!$A$1:$H$10</definedName>
    <definedName name="_xlnm.Print_Area" localSheetId="5">Siedlung!$A$1:$H$13</definedName>
  </definedNames>
  <calcPr/>
  <extLst>
    <ext uri="smNativeData">
      <pm:revision xmlns:pm="smNativeData" day="1745249068" val="1224" rev="124" rev64="64" revOS="4" revMin="124" revMax="0"/>
      <pm:docPrefs xmlns:pm="smNativeData" id="1745249068" fixedDigits="0" showNotice="1" showFrameBounds="1" autoChart="1" recalcOnPrint="1" recalcOnCopy="1" finalRounding="1" compatTextArt="1" tab="567" useDefinedPrintRange="1" printArea="currentSheet"/>
      <pm:compatibility xmlns:pm="smNativeData" id="1745249068" overlapCells="1"/>
      <pm:defCurrency xmlns:pm="smNativeData" id="1745249068"/>
    </ext>
  </extLst>
</workbook>
</file>

<file path=xl/comments1.xml><?xml version="1.0" encoding="utf-8"?>
<comments xmlns="http://schemas.openxmlformats.org/spreadsheetml/2006/main">
  <authors>
    <author>Unknown</author>
  </authors>
  <commentList>
    <comment ref="B3" authorId="0">
      <text>
        <r>
  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18-cm-Hochbord, kein Leitsystem</t>
        </r>
      </text>
    </comment>
  </commentList>
</comments>
</file>

<file path=xl/comments2.xml><?xml version="1.0" encoding="utf-8"?>
<comments xmlns="http://schemas.openxmlformats.org/spreadsheetml/2006/main">
  <authors>
    <author>Unknown</author>
  </authors>
  <commentList>
    <comment ref="B19" authorId="0">
      <text>
        <r>
          <rPr>
            <rFont val="Segoe UI"/>
            <charset val="0"/>
            <family val="2"/>
            <sz val="9"/>
            <b/>
            <i val="0"/>
          </rPr>
          <t>Carl-Christian Steiner:</t>
        </r>
        <r>
          <rPr>
            <rFont val="Segoe UI"/>
            <charset val="0"/>
            <family val="2"/>
            <sz val="9"/>
            <b val="0"/>
            <i val="0"/>
          </rPr>
          <t xml:space="preserve">
18er Bord (teilweise barriefrei)</t>
        </r>
      </text>
    </comment>
    <comment ref="B20" authorId="0">
      <text>
        <r>
          <rPr>
            <rFont val="Segoe UI"/>
            <charset val="0"/>
            <family val="2"/>
            <sz val="9"/>
            <b/>
            <i val="0"/>
          </rPr>
          <t>Carl-Christian Steiner:</t>
        </r>
        <r>
          <rPr>
            <rFont val="Segoe UI"/>
            <charset val="0"/>
            <family val="2"/>
            <sz val="9"/>
            <b val="0"/>
            <i val="0"/>
          </rPr>
          <t xml:space="preserve">
18er Board (teilweise barriefrei)</t>
        </r>
      </text>
    </comment>
    <comment ref="D19" authorId="0">
      <text>
        <r>
          <rPr>
            <rFont val="Segoe UI"/>
            <charset val="0"/>
            <family val="2"/>
            <sz val="9"/>
            <b/>
            <i val="0"/>
          </rPr>
          <t>Carl-Christian Steiner:</t>
        </r>
        <r>
          <rPr>
            <rFont val="Segoe UI"/>
            <charset val="0"/>
            <family val="2"/>
            <sz val="9"/>
            <b val="0"/>
            <i val="0"/>
          </rPr>
          <t xml:space="preserve">
ja?</t>
        </r>
      </text>
    </comment>
  </commentList>
</comments>
</file>

<file path=xl/sharedStrings.xml><?xml version="1.0" encoding="utf-8"?>
<sst xmlns="http://schemas.openxmlformats.org/spreadsheetml/2006/main" count="588" uniqueCount="201">
  <si>
    <t>Statistiken aller Bushaltestellen in der Stadt Groß-Gerau</t>
  </si>
  <si>
    <t>Stand</t>
  </si>
  <si>
    <t>Spalte1</t>
  </si>
  <si>
    <t>Bushaltestellen</t>
  </si>
  <si>
    <t>Barrierefreiheit</t>
  </si>
  <si>
    <t>Sitzgelegenheit</t>
  </si>
  <si>
    <t>Witterungsschutz</t>
  </si>
  <si>
    <t>Dornheim</t>
  </si>
  <si>
    <t xml:space="preserve">        Prozente</t>
  </si>
  <si>
    <t>Berkach, Esch, Dornberg</t>
  </si>
  <si>
    <t>Wallerstädten</t>
  </si>
  <si>
    <t>Kernstadt</t>
  </si>
  <si>
    <t>Siedlung</t>
  </si>
  <si>
    <t>Summe</t>
  </si>
  <si>
    <t>Bushaltestellen Dornheim</t>
  </si>
  <si>
    <t>Haltestelle</t>
  </si>
  <si>
    <t>Foto</t>
  </si>
  <si>
    <t>Link Google Maps</t>
  </si>
  <si>
    <t>Prio</t>
  </si>
  <si>
    <t>Anmerkungen</t>
  </si>
  <si>
    <t>Heißfeldstraße (R. GG)</t>
  </si>
  <si>
    <t>nein</t>
  </si>
  <si>
    <t>ja</t>
  </si>
  <si>
    <t>https://www.google.de/maps/@49.8801176,8.4857821,3a,75y,8.81h,75.85t/data=!3m7!1e1!3m5!1sj6C1PySeduM9r08LpZ5nyg!2e0!6shttps:%2F%2Fstreetviewpixels-pa.googleapis.com%2Fv1%2Fthumbnail%3Fpanoid%3Dj6C1PySeduM9r08LpZ5nyg%26cb_client%3Dsearch.gws-prod.gps%26w%3D86%26h%3D86%26yaw%3D325.98785%26pitch%3D0%26thumbfov%3D100!7i16384!8i8192?entry=ttu</t>
  </si>
  <si>
    <t>Heißfeldstraße (R. Leeheim)</t>
  </si>
  <si>
    <t>Donaustraße (R. Leeheim)</t>
  </si>
  <si>
    <t>https://www.google.de/maps/@49.8786575,8.4818182,3a,75y,2.06h,90t/data=!3m7!1e1!3m5!1sdNkfRnc8YB_DBgpGh0S7dw!2e0!6shttps:%2F%2Fstreetviewpixels-pa.googleapis.com%2Fv1%2Fthumbnail%3Fpanoid%3DdNkfRnc8YB_DBgpGh0S7dw%26cb_client%3Dsearch.gws-prod.gps%26w%3D86%26h%3D86%26yaw%3D2.0576696%26pitch%3D0%26thumbfov%3D100!7i16384!8i8192?entry=ttu</t>
  </si>
  <si>
    <t>Donaustraße (R. GG)</t>
  </si>
  <si>
    <t>https://www.google.de/maps/@49.8787133,8.4820807,3a,75y,132.41h,90t/data=!3m6!1e1!3m4!1sbGMcuhbLDjr5vV7_kU004A!2e0!7i16384!8i8192?entry=ttu</t>
  </si>
  <si>
    <t>Rathausplatz (R. GG)</t>
  </si>
  <si>
    <t>https://www.google.de/maps/place/Gro%C3%9F-Gerau-Dornheim+Rathausplatz/@49.8772639,8.4817782,19.75z/data=!4m9!1m2!2m1!1sbushaltestelle!3m5!1s0x47bd9d53db423b93:0xf69df220ebe80206!8m2!3d49.87761!4d8.48201!16s%2Fg%2F11qc3jx_8z?entry=ttu</t>
  </si>
  <si>
    <t>Witterungsschutz am Hausvorbau (nicht Teil der Haltestellen-Einrichtung)</t>
  </si>
  <si>
    <t>Rathausplatz (R. Griesheim)</t>
  </si>
  <si>
    <t>https://www.google.de/maps/place/Gro%C3%9F-Gerau-Dornheim+Rathausplatz/@49.8768166,8.4818789,3a,75y,294.72h,90t/data=!3m7!1e1!3m5!1sGCYODlUUyylKgif8If9SLA!2e0!6shttps:%2F%2Fstreetviewpixels-pa.googleapis.com%2Fv1%2Fthumbnail%3Fcb_client%3Dmaps_sv.tactile%26w%3D900%26h%3D600%26pitch%3D0%26panoid%3DGCYODlUUyylKgif8If9SLA%26yaw%3D294.72247!7i16384!8i8192!4m10!1m2!2m1!1sbushaltestelle!3m6!1s0x47bd9d53c6d2c097:0x44e6e3c9aaa11d4b!8m2!3d49.87687!4d8.48167!15sCg5idXNoYWx0ZXN0ZWxsZZIBCGJ1c19zdG9w4AEA!16s%2Fg%2F11q4l57l44?coh=205410&amp;entry=ttu&amp;g_ep=EgoyMDI0MTAyOS4wIKXMDSoASAFQAw%3D%3D</t>
  </si>
  <si>
    <t>Rathausplatz (R. Leeheim)</t>
  </si>
  <si>
    <t>https://www.google.de/maps/place/Gro%C3%9F-Gerau-Dornheim+Rathausplatz/@49.8769491,8.4802658,19z/data=!4m9!1m2!2m1!1sbushaltestelle!3m5!1s0x47bd9d53cbb4424d:0xaaf6afe05f941db2!8m2!3d49.87714!4d8.481!16s%2Fg%2F11r_26qhcc?entry=ttu</t>
  </si>
  <si>
    <t>Friedhof (R. Leeheim)</t>
  </si>
  <si>
    <t>https://www.google.de/maps/place/Gro%C3%9F-Gerau-Dornheim+Friedhof/@49.8755964,8.4753566,18z/data=!4m10!1m2!2m1!1sbushaltestelle!3m6!1s0x47bd9d4d7c61b8e3:0xb15e0eb46f16565f!8m2!3d49.87552!4d8.47662!15sCg5idXNoYWx0ZXN0ZWxsZZIBCGJ1c19zdG9w4AEA!16s%2Fg%2F11r_26k3mk?entry=ttu</t>
  </si>
  <si>
    <t>Nähe Friedhof</t>
  </si>
  <si>
    <t>Friedhof (R. GG)</t>
  </si>
  <si>
    <t>https://www.google.de/maps/place/Gro%C3%9F-Gerau-Dornheim+Friedhof/@49.8755964,8.4753566,18z/data=!4m9!1m2!2m1!1sbushaltestelle!3m5!1s0x47bd9d4d7cdd629b:0x4651c2c652201eae!8m2!3d49.87543!4d8.47667!16s%2Fg%2F11szr65qs6?entry=ttu</t>
  </si>
  <si>
    <t>Riedhalle (R. Griesheim)</t>
  </si>
  <si>
    <t>https://www.google.de/maps/place/Gro%C3%9F-Gerau-Dornheim+Riedhalle/@49.8750844,8.4822865,19.75z/data=!4m10!1m2!2m1!1sbushaltestelle!3m6!1s0x47bd9d537af0f489:0x2e8a1510d0205569!8m2!3d49.87504!4d8.48268!15sCg5idXNoYWx0ZXN0ZWxsZZIBCGJ1c19zdG9w4AEA!16s%2Fg%2F11szr5flgk?entry=ttu</t>
  </si>
  <si>
    <t>Riedhalle (R. GG)</t>
  </si>
  <si>
    <t>https://www.google.de/maps/place/Gro%C3%9F-Gerau-Dornheim+Riedhalle/@49.8750844,8.4822865,19.75z/data=!4m9!1m2!2m1!1sbushaltestelle!3m5!1s0x47bd9d537a3466bb:0x6641def03ed88578!8m2!3d49.87516!4d8.4827601!16s%2Fg%2F11qc3h0s5y?entry=ttu</t>
  </si>
  <si>
    <t>Fahrradständer für 2 Räder</t>
  </si>
  <si>
    <t>Prozente</t>
  </si>
  <si>
    <t>Bushaltestellen Berkach, Esch, Dornberg</t>
  </si>
  <si>
    <t>B 44 (R. Süden)</t>
  </si>
  <si>
    <t>teilweise</t>
  </si>
  <si>
    <t>https://www.google.de/maps/place/Gro%C3%9F-Gerau-Berkach+B+44/@49.8985995,8.4820475,17.75z/data=!4m6!3m5!1s0x47bd9d6ed23fbfd7:0xcd8f7455bbdfedd5!8m2!3d49.8992!4d8.48012!16s%2Fg%2F11szr6g_wr?entry=ttu</t>
  </si>
  <si>
    <t>Nähe Kirche und Friedhof
Hinweis LNVG: 18-cm-Hochbord, kein Leitsystem</t>
  </si>
  <si>
    <t>Berkach Kirche (R. Norden)</t>
  </si>
  <si>
    <t>https://www.google.de/maps/place/Gro%C3%9F-Gerau-Berkach+Kirche/@49.8985995,8.4820475,17.75z/data=!4m6!3m5!1s0x47bd9d6f2f1fb267:0x67cbc7ff19fb1085!8m2!3d49.89935!4d8.4814!16s%2Fg%2F11r_287yqy?entry=ttu</t>
  </si>
  <si>
    <t>Nähe Kirche und Friedhof</t>
  </si>
  <si>
    <t>Esch III Busschleuse (R. Norden)</t>
  </si>
  <si>
    <t>https://www.google.de/maps/place/Gro%C3%9F-Gerau+Auf+Esch+III/@49.9026959,8.4766989,19z/data=!4m6!3m5!1s0x47bd9d6d98fdd33b:0x5bdb16178abcabeb!8m2!3d49.90327!4d8.4760899!16s%2Fg%2F11qc3hqm69?entry=ttu</t>
  </si>
  <si>
    <t>direkt an Altenheim</t>
  </si>
  <si>
    <t>Esch III Busschleuse (R. Süden)</t>
  </si>
  <si>
    <t>https://www.google.de/maps/place/Gro%C3%9F-Gerau+Auf+Esch+III/@49.9026959,8.4766989,19z/data=!4m6!3m5!1s0x47bd9d6d9896240d:0x12a4605824991399!8m2!3d49.90318!4d8.47599!16s%2Fg%2F11r_282j35?entry=ttu</t>
  </si>
  <si>
    <t>Esch Brüsseler Ring</t>
  </si>
  <si>
    <t>https://www.google.de/maps/place/Gro%C3%9F-Gerau+Br%C3%BCsseler+Ring/@49.9071228,8.4732454,18.25z/data=!4m6!3m5!1s0x47bd9d0cd25175a5:0x3a0eb29f3c1ea4d8!8m2!3d49.9077!4d8.47332!16s%2Fg%2F11szr5nyby?entry=ttu</t>
  </si>
  <si>
    <t>Nähe mehrerer Altenheime</t>
  </si>
  <si>
    <t>https://www.google.de/maps/place/Gro%C3%9F-Gerau+Br%C3%BCsseler+Ring/@49.9071228,8.4732454,18.25z/data=!4m6!3m5!1s0x47bd9d0cd34270a3:0xc3b54c807f0486ed!8m2!3d49.90756!4d8.47342!16s%2Fg%2F11r_27wvsq?entry=ttu</t>
  </si>
  <si>
    <t xml:space="preserve">Esch Altenwohnheim </t>
  </si>
  <si>
    <t>nicht vorhanden</t>
  </si>
  <si>
    <t>direkt an Altenheim und Grundschule</t>
  </si>
  <si>
    <t>Esch Tielter Straße (R. Norden)</t>
  </si>
  <si>
    <t>https://www.google.de/maps/place/Gro%C3%9F-Gerau+Tielter+Stra%C3%9Fe/@49.9100576,8.4737831,18.75z/data=!4m6!3m5!1s0x47bd9d0b4e728fa5:0xa64f2a4e18cfca43!8m2!3d49.91046!4d8.47394!16s%2Fg%2F11szr604xd?entry=ttu</t>
  </si>
  <si>
    <t>Nähe Altenheim, nähe geplantes Hospiz</t>
  </si>
  <si>
    <t>Esch Tielter Straße (R. Süden)</t>
  </si>
  <si>
    <t>https://www.google.de/maps/place/Gro%C3%9F-Gerau+Tielter+Stra%C3%9Fe/@49.9098449,8.4736108,18.25z/data=!4m6!3m5!1s0x47bd9d0b4e2cc8dd:0xd365dafae7ad54ba!8m2!3d49.91041!4d8.47377!16s%2Fg%2F11r_27wt1q?entry=ttu</t>
  </si>
  <si>
    <t>Kreisklinik (mehrere Haltestellen)</t>
  </si>
  <si>
    <t>zwei Haltestellen; nur die vorderse ist ausgebaut (Angaben beziehen sich darauf)</t>
  </si>
  <si>
    <t>Martin Buber Schule (mehrere Haltestellen)</t>
  </si>
  <si>
    <t>mehrere Haltestellen, keine ist ausgebaut</t>
  </si>
  <si>
    <t>Hallenbad (R. Süden)</t>
  </si>
  <si>
    <t>https://www.google.de/maps/place/Gro%C3%9F-Gerau+Hallenbad/@49.9143022,8.4764085,18.25z/data=!4m6!3m5!1s0x47bd9d7570af2759:0xf90cf0dc56b4c7f!8m2!3d49.9139!4d8.47827!16s%2Fg%2F11r_26thmw?entry=ttu</t>
  </si>
  <si>
    <t>Hallenbad (R. Norden)</t>
  </si>
  <si>
    <t>Landratsamt (R. Kreisklinik)</t>
  </si>
  <si>
    <t>https://www.google.de/maps/place/Gro%C3%9F-Gerau+Landratsamt/@49.9118859,8.4783477,18.75z/data=!4m6!3m5!1s0x47bd9d7452859471:0xe490ae0728496f59!8m2!3d49.91181!4d8.47886!16s%2Fg%2F11r_276cc5?entry=ttu</t>
  </si>
  <si>
    <t>Landratsamt (R. B44)</t>
  </si>
  <si>
    <t>https://www.google.de/maps/place/Gro%C3%9F-Gerau+Landratsamt/@49.9118999,8.4781046,18.25z/data=!4m6!3m5!1s0x47bd9d7452743df3:0xb113720c8cef8c4d!8m2!3d49.91172!4d8.47886!16s%2Fg%2F11qc3j473l?entry=ttu</t>
  </si>
  <si>
    <t>Europaring (R. Kreisklinik)</t>
  </si>
  <si>
    <t>https://www.google.de/maps/place/Gro%C3%9F-Gerau+Europaring/@49.9110068,8.4809154,18.75z/data=!4m6!3m5!1s0x47bd9d76920f771b:0x296969e57061794b!8m2!3d49.91101!4d8.48241!16s%2Fg%2F11szr6t41n?entry=ttu</t>
  </si>
  <si>
    <t>Europaring (R. B44)</t>
  </si>
  <si>
    <t>https://www.google.de/maps/place/Gro%C3%9F-Gerau+Europaring/@49.9110068,8.4809154,18.75z/data=!4m6!3m5!1s0x47bd9d768279590f:0x7a2419e251829656!8m2!3d49.91131!4d8.48124!16s%2Fg%2F11szr86nv3?entry=ttu</t>
  </si>
  <si>
    <t>Dornberg, Pforte (R. Kreisklinik)</t>
  </si>
  <si>
    <t>https://www.google.de/maps/place/Gro%C3%9F-Gerau-Dornberg+Pforte/@49.909003,8.4852982,18.75z/data=!4m6!3m5!1s0x47bd9d77548d7813:0x179ff2afbbcd06a6!8m2!3d49.90891!4d8.48673!16s%2Fg%2F11r_26m_y2?entry=ttu</t>
  </si>
  <si>
    <t>Dornberg, Pforte (R. Bahnhof)</t>
  </si>
  <si>
    <t>https://www.google.de/maps/place/Gro%C3%9F-Gerau-Dornberg+Pforte/@49.909003,8.4852982,18.75z/data=!4m6!3m5!1s0x47bd9d70aaca73bb:0x7a5206edc09fc155!8m2!3d49.90876!4d8.4869!16s%2Fg%2F11r_271nd0?entry=ttu</t>
  </si>
  <si>
    <t>Dornberg-Bhf Westseite (R. Norden)</t>
  </si>
  <si>
    <t>https://www.google.de/maps/place/Gro%C3%9F-Gerau-Dornberg+Bahnhof+Westseite/@49.911884,8.4926246,18.75z/data=!4m6!3m5!1s0x47bd9d78b6968c5b:0xfbfcca1d3caf9e24!8m2!3d49.91234!4d8.49417!16s%2Fg%2F11r_28m_15?entry=ttu</t>
  </si>
  <si>
    <t>Dornberg-Bhf Westseite (R. Süden)</t>
  </si>
  <si>
    <t>https://www.google.de/maps/place/Gro%C3%9F-Gerau-Dornberg+Bahnhof+Westseite/@49.911884,8.4926246,18.75z/data=!4m6!3m5!1s0x47bd9d78c90ad509:0x13097781dcdd79fe!8m2!3d49.91195!4d8.49402!16s%2Fg%2F11szr6kpbf?entry=ttu</t>
  </si>
  <si>
    <t>Dornberg-Bhf Ostseite A</t>
  </si>
  <si>
    <t>Dornberg-Bhf Ostseite B</t>
  </si>
  <si>
    <t>Helvetia Parc A</t>
  </si>
  <si>
    <t>Helvetia Parc B</t>
  </si>
  <si>
    <t>https://www.google.de/maps/@49.9086663,8.4991304,3a,15y,354.59h,86.87t/data=!3m7!1e1!3m5!1s0xDIaVIFOzgb272P4eLHfQ!2e0!6shttps:%2F%2Fstreetviewpixels-pa.googleapis.com%2Fv1%2Fthumbnail%3Fcb_client%3Dmaps_sv.tactile%26w%3D900%26h%3D600%26pitch%3D3.1303463444495776%26panoid%3D0xDIaVIFOzgb272P4eLHfQ%26yaw%3D354.59404965318595!7i16384!8i8192?coh=205410&amp;entry=ttu&amp;g_ep=EgoyMDI0MTAyOS4wIKXMDSoASAFQAw%3D%3D</t>
  </si>
  <si>
    <t>Bushaltestellen Wallerstädten</t>
  </si>
  <si>
    <t>An der Pforte (R. Geinsheim)</t>
  </si>
  <si>
    <t>https://www.google.de/maps/place/Gro%C3%9F-Gerau-Wallerst%C3%A4dten+An+der+Pforte/@49.9050511,8.4543307,17.29z/data=!4m6!3m5!1s0x47bd9d04da10d6c7:0x4bf78811f561e091!8m2!3d49.90656!4d8.45635!16s%2Fg%2F11szr7m4m_?entry=ttu</t>
  </si>
  <si>
    <t>Nähe Einkaufsmarkt</t>
  </si>
  <si>
    <t>An der Pforte (R. GG)</t>
  </si>
  <si>
    <t>https://www.google.de/maps/place/Gro%C3%9F-Gerau-Wallerst%C3%A4dten+An+der+Pforte/@49.9050511,8.4543307,17.29z/data=!4m6!3m5!1s0x47bd9d04d0f05163:0x71e16a81786bcc02!8m2!3d49.9064!4d8.4562!16s%2Fg%2F11szr6xsrg?entry=ttu</t>
  </si>
  <si>
    <t>Rathaus (R. Geinsheim)</t>
  </si>
  <si>
    <t>https://www.google.de/maps/place/Gro%C3%9F-Gerau-Wallerst%C3%A4dten+Rathaus/@49.9044039,8.4510861,20.54z/data=!4m6!3m5!1s0x47bd9d1ced708425:0xaa7af048687054c3!8m2!3d49.90435!4d8.45107!16s%2Fg%2F11r_26qkz6?entry=ttu</t>
  </si>
  <si>
    <t>Rathaus (R. GG)</t>
  </si>
  <si>
    <t>https://www.google.de/maps/@49.9043402,8.4511404,3a,90y,12.21h,74.49t/data=!3m7!1e1!3m5!1sTlmQa7XjZTm6_X0JurMeuw!2e0!6shttps:%2F%2Fstreetviewpixels-pa.googleapis.com%2Fv1%2Fthumbnail%3Fcb_client%3Dmaps_sv.tactile%26w%3D900%26h%3D600%26pitch%3D15.507942666360364%26panoid%3DTlmQa7XjZTm6_X0JurMeuw%26yaw%3D12.208790062584029!7i16384!8i8192?coh=205410&amp;entry=ttu&amp;g_ep=EgoyMDI0MTAyOS4wIKXMDSoASAFQAw%3D%3D</t>
  </si>
  <si>
    <t>Siedlung (R. Geinsheim)</t>
  </si>
  <si>
    <t>https://www.google.de/maps/place/Gro%C3%9F-Gerau-Wallerst%C3%A4dten+Siedlung/@49.9031271,8.4487626,18.79z/data=!4m6!3m5!1s0x47bd9d1c4e46c775:0x4b328541321a0d79!8m2!3d49.90302!4d8.44974!16s%2Fg%2F11szr65gmp?entry=ttu</t>
  </si>
  <si>
    <t>Siedlung (R. GG)</t>
  </si>
  <si>
    <t>https://www.google.de/maps/place/Gro%C3%9F-Gerau-Wallerst%C3%A4dten+Siedlung/@49.9031271,8.4487626,18.79z/data=!4m6!3m5!1s0x47bd9d1c4b7a4207:0x22afa14fcad04256!8m2!3d49.90279!4d8.4493!16s%2Fg%2F11qc3jq433?entry=ttu</t>
  </si>
  <si>
    <t>Vor der Lache (R. Geinsheim)</t>
  </si>
  <si>
    <t>https://www.google.de/maps/place/Gro%C3%9F-Gerau-Wallerst%C3%A4dten+Vor+der+Lache/@49.8964992,8.4240125,17.29z/data=!4m6!3m5!1s0x47bd9cc1a4ad04d7:0xf51ca29a3e420e17!8m2!3d49.8961!4d8.42209!16s%2Fg%2F11r_26w6w6?entry=ttu</t>
  </si>
  <si>
    <t>Vor der Lache (R. GG)</t>
  </si>
  <si>
    <t>https://www.google.de/maps/place/Gro%C3%9F-Gerau-Wallerst%C3%A4dten+Vor+der+Lache/@49.8962734,8.4234323,17.79z/data=!4m6!3m5!1s0x47bd9cc199d4d4c9:0x6d7323eccfc1dfb7!8m2!3d49.89605!4d8.42273!16s%2Fg%2F11qc3k686z?entry=ttu</t>
  </si>
  <si>
    <t>keine Prio, da Umbau bereits 2025 geplant</t>
  </si>
  <si>
    <t>Bushaltestellen Kernstadt</t>
  </si>
  <si>
    <t>AOK/ Post (R. Norden)</t>
  </si>
  <si>
    <t>https://www.google.de/maps/@49.9147006,8.4856985,3a,75y,59.64h,90t/data=!3m7!1e1!3m5!1s_XtQgG0ZIHMvkQOY4CB2Yg!2e0!6shttps:%2F%2Fstreetviewpixels-pa.googleapis.com%2Fv1%2Fthumbnail%3Fpanoid%3D_XtQgG0ZIHMvkQOY4CB2Yg%26cb_client%3Dsearch.gws-prod.gps%26w%3D86%26h%3D86%26yaw%3D59.64431%26pitch%3D0%26thumbfov%3D100!7i16384!8i8192?entry=ttu</t>
  </si>
  <si>
    <t>AOK/ Post (R. Süden)</t>
  </si>
  <si>
    <t>https://www.google.de/maps/@49.9151133,8.4856574,3a,75y,204.56h,90t/data=!3m7!1e1!3m5!1sUsdHBqErOffGSRXHrE8Fgw!2e0!6shttps:%2F%2Fstreetviewpixels-pa.googleapis.com%2Fv1%2Fthumbnail%3Fpanoid%3DUsdHBqErOffGSRXHrE8Fgw%26cb_client%3Dsearch.gws-prod.gps%26w%3D86%26h%3D86%26yaw%3D204.55765%26pitch%3D0%26thumbfov%3D100!7i16384!8i8192?entry=ttu</t>
  </si>
  <si>
    <t>Marktplatz (R. Norden)</t>
  </si>
  <si>
    <t>https://www.google.de/maps/place/Gro%C3%9F-Gerau+Marktplatz/@49.9189671,8.4859318,3a,75y,182.33h,73.75t/data=!3m6!1e1!3m4!1sei3XqMTQmZKnjdP65h28_Q!2e0!7i16384!8i8192!4m11!1m2!2m1!1sbushaltestelle!3m7!1s0x47bd9d9c77625a13:0x5e5dc1cfb5722fe8!8m2!3d49.91895!4d8.48598!10e5!15sCg5idXNoYWx0ZXN0ZWxsZZIBCGJ1c19zdG9w4AEA!16s%2Fg%2F11qc3jtk72?entry=ttu</t>
  </si>
  <si>
    <t>Stadtzentrum</t>
  </si>
  <si>
    <t>Marktplatz (R. Süden)</t>
  </si>
  <si>
    <t>https://www.google.de/maps/place/Gro%C3%9F-Gerau+Marktplatz/@49.9189671,8.4859318,3a,75y,258.46h,78.15t/data=!3m7!1e1!3m5!1sei3XqMTQmZKnjdP65h28_Q!2e0!6shttps:%2F%2Fstreetviewpixels-pa.googleapis.com%2Fv1%2Fthumbnail%3Fcb_client%3Dmaps_sv.tactile%26w%3D900%26h%3D600%26pitch%3D11.849156675385188%26panoid%3Dei3XqMTQmZKnjdP65h28_Q%26yaw%3D258.4561964505291!7i16384!8i8192!4m11!1m2!2m1!1sbushaltestelle!3m7!1s0x47bd9d9c77625a13:0x5e5dc1cfb5722fe8!8m2!3d49.91895!4d8.48598!10e5!15sCg5idXNoYWx0ZXN0ZWxsZZIBCGJ1c19zdG9w4AEA!16s%2Fg%2F11qc3jtk72?coh=205410&amp;entry=ttu&amp;g_ep=EgoyMDI0MTAyOS4wIKXMDSoASAFQAw%3D%3D</t>
  </si>
  <si>
    <t>Klein-Gerauer-Straße (R. Kreisklinik)</t>
  </si>
  <si>
    <t>https://www.google.de/maps/@49.918517,8.4892677,3a,71.6y,359.17h,94.21t/data=!3m7!1e1!3m5!1sXV5tuNkapdTEtF87Q344Qg!2e0!6shttps:%2F%2Fstreetviewpixels-pa.googleapis.com%2Fv1%2Fthumbnail%3Fpanoid%3DXV5tuNkapdTEtF87Q344Qg%26cb_client%3Dsearch.gws-prod.gps%26w%3D86%26h%3D86%26yaw%3D356.49774%26pitch%3D0%26thumbfov%3D100!7i16384!8i8192?entry=ttu</t>
  </si>
  <si>
    <t>direkt am Friedhof
Hinweis LNVG: 18er Bord (teilweise barriefrei)</t>
  </si>
  <si>
    <t>Klein-Gerauer-Straße (R. Rüsselsheim)</t>
  </si>
  <si>
    <t>https://www.google.de/maps/@49.9188721,8.4899597,3a,90y,148.54h,66.67t/data=!3m7!1e1!3m5!1s0aTJD8Yi7MCx261s53CVig!2e0!6shttps:%2F%2Fstreetviewpixels-pa.googleapis.com%2Fv1%2Fthumbnail%3Fpanoid%3D0aTJD8Yi7MCx261s53CVig%26cb_client%3Dsearch.gws-prod.gps%26w%3D86%26h%3D86%26yaw%3D140.85834%26pitch%3D0%26thumbfov%3D100!7i16384!8i8192?entry=ttu</t>
  </si>
  <si>
    <t>Berufsschule (R. Bahnhof Dornberg)</t>
  </si>
  <si>
    <t>https://www.google.de/maps/@49.9147881,8.4922543,3a,75y,289.56h,90t/data=!3m7!1e1!3m5!1sTiBFjq6_L8xrMjYKiRVR2Q!2e0!6shttps:%2F%2Fstreetviewpixels-pa.googleapis.com%2Fv1%2Fthumbnail%3Fpanoid%3DTiBFjq6_L8xrMjYKiRVR2Q%26cb_client%3Dsearch.gws-prod.gps%26w%3D86%26h%3D86%26yaw%3D289.5555%26pitch%3D0%26thumbfov%3D100!7i16384!8i8192?entry=ttu</t>
  </si>
  <si>
    <t>Berufsschule (R. Stadtzentrum)</t>
  </si>
  <si>
    <t>https://www.google.de/maps/@49.915147,8.4917886,3a,75y,2.35h,90t/data=!3m7!1e1!3m5!1s2K8cwn4QuUXlWV8Vl6qG5A!2e0!6shttps:%2F%2Fstreetviewpixels-pa.googleapis.com%2Fv1%2Fthumbnail%3Fpanoid%3D2K8cwn4QuUXlWV8Vl6qG5A%26cb_client%3Dsearch.gws-prod.gps%26w%3D86%26h%3D86%26yaw%3D2.3515823%26pitch%3D0%26thumbfov%3D100!7i16384!8i8192?entry=ttu</t>
  </si>
  <si>
    <t>Berufsschule Westseite</t>
  </si>
  <si>
    <t>https://www.google.de/maps/@49.9159898,8.4916043,3a,55.2y,87.25h,89.33t/data=!3m7!1e1!3m5!1svfedcbHfWQPgMhceKkYYFw!2e0!6shttps:%2F%2Fstreetviewpixels-pa.googleapis.com%2Fv1%2Fthumbnail%3Fpanoid%3DvfedcbHfWQPgMhceKkYYFw%26cb_client%3Dsearch.gws-prod.gps%26w%3D86%26h%3D86%26yaw%3D92.609566%26pitch%3D0%26thumbfov%3D100!7i16384!8i8192?coh=205409&amp;entry=ttu</t>
  </si>
  <si>
    <t>Jahnstraße</t>
  </si>
  <si>
    <t>https://www.google.de/maps/@49.9159231,8.4802545,3a,17.7y,10.73h,86.67t/data=!3m7!1e1!3m5!1skm6kSUEVxuBWI0J8hzPLmQ!2e0!6shttps:%2F%2Fstreetviewpixels-pa.googleapis.com%2Fv1%2Fthumbnail%3Fpanoid%3Dkm6kSUEVxuBWI0J8hzPLmQ%26cb_client%3Dsearch.gws-prod.gps%26w%3D86%26h%3D86%26yaw%3D285.4083%26pitch%3D0%26thumbfov%3D100!7i16384!8i8192?entry=ttu</t>
  </si>
  <si>
    <t>Mobilitätszentrale</t>
  </si>
  <si>
    <t>https://www.google.de/maps/@49.9201824,8.4819378,3a,75y,283.79h,74.61t/data=!3m7!1e1!3m5!1s0q0LAJsCcUhrynQMbToW0A!2e0!6shttps:%2F%2Fstreetviewpixels-pa.googleapis.com%2Fv1%2Fthumbnail%3Fpanoid%3D0q0LAJsCcUhrynQMbToW0A%26cb_client%3Dsearch.gws-prod.gps%26w%3D86%26h%3D86%26yaw%3D81.67493%26pitch%3D0%26thumbfov%3D100!7i16384!8i8192?entry=ttu</t>
  </si>
  <si>
    <t>Walther-Rathenau-Straße</t>
  </si>
  <si>
    <t>https://www.google.de/maps/@49.9197919,8.4804184,3a,57.9y,281.46h,80.99t/data=!3m7!1e1!3m5!1svYmy4LYdw2I9qauUyXiINA!2e0!6shttps:%2F%2Fstreetviewpixels-pa.googleapis.com%2Fv1%2Fthumbnail%3Fpanoid%3DvYmy4LYdw2I9qauUyXiINA%26cb_client%3Dsearch.gws-prod.gps%26w%3D86%26h%3D86%26yaw%3D281.01358%26pitch%3D0%26thumbfov%3D100!7i16384!8i8192?entry=ttu</t>
  </si>
  <si>
    <t>Oppenheimer Straße (stadteinwärts)</t>
  </si>
  <si>
    <t>https://www.google.de/maps/@49.9219024,8.4754232,3a,75y,146.36h,90t/data=!3m7!1e1!3m5!1sCKtsdwUhfSfKZ6GDGwTQeQ!2e0!6shttps:%2F%2Fstreetviewpixels-pa.googleapis.com%2Fv1%2Fthumbnail%3Fpanoid%3DCKtsdwUhfSfKZ6GDGwTQeQ%26cb_client%3Dsearch.gws-prod.gps%26w%3D86%26h%3D86%26yaw%3D146.36028%26pitch%3D0%26thumbfov%3D100!7i16384!8i8192?entry=ttu</t>
  </si>
  <si>
    <t>Oppenheimer Straße (stadtauswärts)</t>
  </si>
  <si>
    <t>https://www.google.de/maps/@49.9219024,8.4754232,3a,75y,9.21h,90t/data=!3m7!1e1!3m5!1sCKtsdwUhfSfKZ6GDGwTQeQ!2e0!6shttps:%2F%2Fstreetviewpixels-pa.googleapis.com%2Fv1%2Fthumbnail%3Fpanoid%3DCKtsdwUhfSfKZ6GDGwTQeQ%26cb_client%3Dsearch.gws-prod.gps%26w%3D86%26h%3D86%26yaw%3D146.36028%26pitch%3D0%26thumbfov%3D100!7i16384!8i8192?entry=ttu</t>
  </si>
  <si>
    <t>Am Schachen (stadteinwärts)</t>
  </si>
  <si>
    <t>https://www.google.de/maps/@49.9265579,8.4688652,3a,54.7y,201.28h,85.87t/data=!3m7!1e1!3m5!1sxP3JfzfJdvNkGKG39y-oLA!2e0!6shttps:%2F%2Fstreetviewpixels-pa.googleapis.com%2Fv1%2Fthumbnail%3Fpanoid%3DxP3JfzfJdvNkGKG39y-oLA%26cb_client%3Dsearch.gws-prod.gps%26w%3D86%26h%3D86%26yaw%3D219.35953%26pitch%3D0%26thumbfov%3D100!7i16384!8i8192?coh=205409&amp;entry=ttu</t>
  </si>
  <si>
    <t>Am Schachen (stadtauswärts)</t>
  </si>
  <si>
    <t>https://www.google.de/maps/@49.9261513,8.4695306,3a,75y,42.51h,80.95t/data=!3m7!1e1!3m5!1sXv3JPW64OukCJVAXPYmrbw!2e0!6shttps:%2F%2Fstreetviewpixels-pa.googleapis.com%2Fv1%2Fthumbnail%3Fcb_client%3Dmaps_sv.tactile%26w%3D900%26h%3D600%26pitch%3D9.052842043832868%26panoid%3DXv3JPW64OukCJVAXPYmrbw%26yaw%3D42.506782236074834!7i16384!8i8192?coh=205410&amp;entry=ttu&amp;g_ep=EgoyMDI0MTAyOS4wIKXMDSoASAFQAw%3D%3D</t>
  </si>
  <si>
    <t>Stadtmitte (R. Norden)</t>
  </si>
  <si>
    <t>"teilweise"</t>
  </si>
  <si>
    <t>https://www.google.de/maps/@49.9220426,8.4818782,3a,90y,128.12h,76.09t/data=!3m7!1e1!3m5!1sojzgzsnahovxDTz0V_pamw!2e0!6shttps:%2F%2Fstreetviewpixels-pa.googleapis.com%2Fv1%2Fthumbnail%3Fcb_client%3Dmaps_sv.tactile%26w%3D900%26h%3D600%26pitch%3D13.914495226561698%26panoid%3DojzgzsnahovxDTz0V_pamw%26yaw%3D128.1202702819291!7i16384!8i8192?coh=205410&amp;entry=ttu&amp;g_ep=EgoyMDI0MTAyOS4wIKXMDSoASAFQAw%3D%3D</t>
  </si>
  <si>
    <t>Hinweis LNVG: 18er Bord (teilweise barriefrei)</t>
  </si>
  <si>
    <t>Stadtmitte (R. Süden)</t>
  </si>
  <si>
    <t>https://www.google.de/maps/@49.9230568,8.4822222,3a,67.1y,312.41h,64.2t/data=!3m7!1e1!3m5!1sWRSsOTjwz90Iu7C2H9v9-A!2e0!6shttps:%2F%2Fstreetviewpixels-pa.googleapis.com%2Fv1%2Fthumbnail%3Fpanoid%3DWRSsOTjwz90Iu7C2H9v9-A%26cb_client%3Dsearch.gws-prod.gps%26w%3D86%26h%3D86%26yaw%3D38.34995%26pitch%3D0%26thumbfov%3D100!7i16384!8i8192?entry=ttu</t>
  </si>
  <si>
    <t>Europakreisel (stadteinwärts)</t>
  </si>
  <si>
    <t>https://www.google.de/maps/@49.9241224,8.482775,3a,75y,253.11h,84.3t/data=!3m7!1e1!3m5!1stnuvjonNibNJGw84mARG3w!2e0!6shttps:%2F%2Fstreetviewpixels-pa.googleapis.com%2Fv1%2Fthumbnail%3Fcb_client%3Dmaps_sv.tactile%26w%3D900%26h%3D600%26pitch%3D5.704047816690917%26panoid%3DtnuvjonNibNJGw84mARG3w%26yaw%3D253.11063647296322!7i16384!8i8192?coh=205410&amp;entry=ttu&amp;g_ep=EgoyMDI0MTAyOS4wIKXMDSoASAFQAw%3D%3D</t>
  </si>
  <si>
    <t>Europakreisel (stadtauswärts)</t>
  </si>
  <si>
    <t>https://www.google.de/maps/@49.9242957,8.4828735,3a,75y,351.15h,67.98t/data=!3m7!1e1!3m5!1su7iK_KuPlM5NPTMIdiXZ8g!2e0!6shttps:%2F%2Fstreetviewpixels-pa.googleapis.com%2Fv1%2Fthumbnail%3Fpanoid%3Du7iK_KuPlM5NPTMIdiXZ8g%26cb_client%3Dsearch.gws-prod.gps%26w%3D86%26h%3D86%26yaw%3D61.944214%26pitch%3D0%26thumbfov%3D100!7i16384!8i8192?entry=ttu</t>
  </si>
  <si>
    <t>Bahnhof (R. Westen)</t>
  </si>
  <si>
    <t>https://www.google.de/maps/@49.9245719,8.4851595,3a,75y,335.62h,89.72t/data=!3m7!1e1!3m5!1s50zBk-5bsWUGxGsg_lsYMg!2e0!6shttps:%2F%2Fstreetviewpixels-pa.googleapis.com%2Fv1%2Fthumbnail%3Fpanoid%3D50zBk-5bsWUGxGsg_lsYMg%26cb_client%3Dsearch.gws-prod.gps%26w%3D86%26h%3D86%26yaw%3D335.83954%26pitch%3D0%26thumbfov%3D100!7i16384!8i8192?entry=ttu</t>
  </si>
  <si>
    <t>Bahnhof (R. Osten)</t>
  </si>
  <si>
    <t>https://www.google.de/maps/place/Gro%C3%9F-Gerau+Bahnhof/@49.9245515,8.4852978,3a,75y,161.17h,84.05t/data=!3m7!1e1!3m5!1sOb8Cp1vVKRXlrnBmQXziCw!2e0!6shttps:%2F%2Fstreetviewpixels-pa.googleapis.com%2Fv1%2Fthumbnail%3Fpanoid%3DOb8Cp1vVKRXlrnBmQXziCw%26cb_client%3Dmaps_sv.tactile.gps%26w%3D203%26h%3D100%26yaw%3D190.60484%26pitch%3D0%26thumbfov%3D100!7i16384!8i8192!4m10!1m2!2m1!1sbushaltestelle!3m6!1s0x47bd9d90aac6e807:0xd0b31f063fcdb443!8m2!3d49.92447!4d8.48527!10e5!16s%2Fg%2F11szr797l1?coh=205409&amp;entry=ttu</t>
  </si>
  <si>
    <t>Hermann-Löns-Straße (R. Bf. GG)</t>
  </si>
  <si>
    <t>https://www.google.de/maps/@49.9224431,8.4920229,3a,75y,303.24h,90t/data=!3m7!1e1!3m5!1sWP9IvxxeLWKcNBn9JTs6cw!2e0!6shttps:%2F%2Fstreetviewpixels-pa.googleapis.com%2Fv1%2Fthumbnail%3Fpanoid%3DWP9IvxxeLWKcNBn9JTs6cw%26cb_client%3Dsearch.gws-prod.gps%26w%3D86%26h%3D86%26yaw%3D303.23703%26pitch%3D0%26thumbfov%3D100!7i16384!8i8192?entry=ttu</t>
  </si>
  <si>
    <t>Nähe Tafel</t>
  </si>
  <si>
    <t>Hermann-Löns-Straße (R. Bf. Dbg)</t>
  </si>
  <si>
    <t>Prälat-Diehl-Schule (R. Osten)</t>
  </si>
  <si>
    <t>https://www.google.de/maps/@49.9210532,8.4886152,3a,15y,186.87h,90.24t/data=!3m7!1e1!3m5!1s9n-FHUzFYqk8_Ug61zbDKw!2e0!6shttps:%2F%2Fstreetviewpixels-pa.googleapis.com%2Fv1%2Fthumbnail%3Fpanoid%3D9n-FHUzFYqk8_Ug61zbDKw%26cb_client%3Dsearch.gws-prod.gps%26w%3D86%26h%3D86%26yaw%3D193.48636%26pitch%3D0%26thumbfov%3D100!7i16384!8i8192?entry=ttu</t>
  </si>
  <si>
    <t>Prälat-Diehl-Schule (R. Westen)</t>
  </si>
  <si>
    <t>https://www.google.de/maps/@49.9213368,8.4880564,3a,88.7y,43.81h,85.48t/data=!3m7!1e1!3m5!1s7yksb8YLwcZm3_LfXGpCsA!2e0!6shttps:%2F%2Fstreetviewpixels-pa.googleapis.com%2Fv1%2Fthumbnail%3Fpanoid%3D7yksb8YLwcZm3_LfXGpCsA%26cb_client%3Dsearch.gws-prod.gps%26w%3D86%26h%3D86%26yaw%3D22.049017%26pitch%3D0%26thumbfov%3D100!7i16384!8i8192?entry=ttu</t>
  </si>
  <si>
    <t>Kirchgartenstraße</t>
  </si>
  <si>
    <t>https://www.google.de/maps/@49.9236222,8.4761418,3a,75y,315.26h,90t/data=!3m7!1e1!3m5!1s9hvXNOsqp0dpL_Gx_gJhJw!2e0!6shttps:%2F%2Fstreetviewpixels-pa.googleapis.com%2Fv1%2Fthumbnail%3Fcb_client%3Dmaps_sv.tactile%26w%3D900%26h%3D600%26pitch%3D0%26panoid%3D9hvXNOsqp0dpL_Gx_gJhJw%26yaw%3D315.26102!7i16384!8i8192?entry=ttu&amp;g_ep=EgoyMDI1MDMwMi4wIKXMDSoASAFQAw%3D%3D</t>
  </si>
  <si>
    <t>neu und noch nicht in Google Maps enthalten</t>
  </si>
  <si>
    <t>Bushaltestellen Siedlung</t>
  </si>
  <si>
    <t>Römerkreisel (R. Norden)</t>
  </si>
  <si>
    <t>https://www.google.de/maps/@49.9275834,8.4868104,3a,75y,108.98h,81.85t/data=!3m6!1e1!3m4!1sQcsY14YC9r08kCCQN0LBcw!2e0!7i16384!8i8192?coh=205409&amp;entry=ttu</t>
  </si>
  <si>
    <t>Römerkreisel (R. Süden)</t>
  </si>
  <si>
    <t>https://www.google.de/maps/@49.9278649,8.486938,3a,75y,255.8h,90t/data=!3m7!1e1!3m5!1sZS7RfG4J-tUR2OW-Jmkhuw!2e0!6shttps:%2F%2Fstreetviewpixels-pa.googleapis.com%2Fv1%2Fthumbnail%3Fpanoid%3DZS7RfG4J-tUR2OW-Jmkhuw%26cb_client%3Dsearch.gws-prod.gps%26w%3D86%26h%3D86%26yaw%3D255.79707%26pitch%3D0%26thumbfov%3D100!7i16384!8i8192?entry=ttu</t>
  </si>
  <si>
    <t>Friedhof (R. Geinsheim)</t>
  </si>
  <si>
    <t>https://www.google.de/maps/@49.9302447,8.4838441,3a,86.1y,9.44h,97.71t/data=!3m7!1e1!3m5!1szBf6u7B3frKT-vTfziUuXA!2e0!6shttps:%2F%2Fstreetviewpixels-pa.googleapis.com%2Fv1%2Fthumbnail%3Fpanoid%3DzBf6u7B3frKT-vTfziUuXA%26cb_client%3Dsearch.gws-prod.gps%26w%3D86%26h%3D86%26yaw%3D303.988%26pitch%3D0%26thumbfov%3D100!7i16384!8i8192?entry=ttu</t>
  </si>
  <si>
    <t>Friedhof (R. Siedlung)</t>
  </si>
  <si>
    <t>Siedlerheim</t>
  </si>
  <si>
    <t>https://www.google.de/maps/place/Gro%C3%9F-Gerau+Siedlerheim/@49.9341719,8.4935184,17z/data=!4m10!1m2!2m1!1sbushaltestelle!3m6!1s0x47bd9d92aaa5913d:0xc20be88af8f826a0!8m2!3d49.93397!4d8.49461!15sCg5idXNoYWx0ZXN0ZWxsZZIBCGJ1c19zdG9w4AEA!16s%2Fg%2F11szr6q4qf?entry=ttu</t>
  </si>
  <si>
    <t>Am Atzelberg</t>
  </si>
  <si>
    <t>https://www.google.de/maps/@49.9354619,8.498085,3a,75y,201.27h,70.11t/data=!3m7!1e1!3m5!1s-4Td99BnBCUd1RJg3ubDlg!2e0!6shttps:%2F%2Fstreetviewpixels-pa.googleapis.com%2Fv1%2Fthumbnail%3Fpanoid%3D-4Td99BnBCUd1RJg3ubDlg%26cb_client%3Dsearch.gws-prod.gps%26w%3D86%26h%3D86%26yaw%3D168.45384%26pitch%3D0%26thumbfov%3D100!7i16384!8i8192?entry=ttu</t>
  </si>
  <si>
    <t>Mörfelder Straße</t>
  </si>
  <si>
    <t>https://www.google.de/maps/@49.9367567,8.4951322,3a,61y,9.18h,78.24t/data=!3m7!1e1!3m5!1sxE96Gl4fHBq4KD3m0kWOSQ!2e0!6shttps:%2F%2Fstreetviewpixels-pa.googleapis.com%2Fv1%2Fthumbnail%3Fpanoid%3DxE96Gl4fHBq4KD3m0kWOSQ%26cb_client%3Dsearch.gws-prod.gps%26w%3D86%26h%3D86%26yaw%3D15.09958%26pitch%3D0%26thumbfov%3D100!7i16384!8i8192?entry=ttu</t>
  </si>
  <si>
    <t>geplant ist "Niederramstädter Heime"</t>
  </si>
  <si>
    <t>Münchner Straße (R. Osten)</t>
  </si>
  <si>
    <t>https://www.google.de/maps/@49.9350199,8.4909271,3a,75y,110.97h,83.99t/data=!3m7!1e1!3m5!1s9TbZQtTfuletK3CbtAxDFw!2e0!6shttps:%2F%2Fstreetviewpixels-pa.googleapis.com%2Fv1%2Fthumbnail%3Fpanoid%3D9TbZQtTfuletK3CbtAxDFw%26cb_client%3Dsearch.gws-prod.gps%26w%3D86%26h%3D86%26yaw%3D71.84175%26pitch%3D0%26thumbfov%3D100!7i16384!8i8192?entry=ttu</t>
  </si>
  <si>
    <t>Münchner Straße (R. Westen)</t>
  </si>
  <si>
    <t>https://www.google.de/maps/@49.9355475,8.4894188,3a,75y,182.67h,90t/data=!3m7!1e1!3m5!1s1AXwAhbmJN92fEo2dVE1hQ!2e0!6shttps:%2F%2Fstreetviewpixels-pa.googleapis.com%2Fv1%2Fthumbnail%3Fpanoid%3D1AXwAhbmJN92fEo2dVE1hQ%26cb_client%3Dsearch.gws-prod.gps%26w%3D86%26h%3D86%26yaw%3D182.66655%26pitch%3D0%26thumbfov%3D100!7i16384!8i8192?coh=205409&amp;entry=ttu</t>
  </si>
  <si>
    <t>neue Haltestelle: Woogsdamm (R. Norden)</t>
  </si>
  <si>
    <t>neue Haltestelle sinnvoll wegen geplantem Kindergarten Ahmadiyya</t>
  </si>
  <si>
    <t>neue Haltestelle: Woogsdamm (R. Süden)</t>
  </si>
</sst>
</file>

<file path=xl/styles.xml><?xml version="1.0" encoding="utf-8"?>
<styleSheet xmlns="http://schemas.openxmlformats.org/spreadsheetml/2006/main">
  <numFmts count="10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2" formatCode="_-* #,##0\ &quot;€&quot;_-;\-* #,##0\ &quot;€&quot;_-;_-* &quot;-&quot;\ &quot;€&quot;_-;_-@_-"/>
    <numFmt numFmtId="41" formatCode="_-* #,##0\ _€_-;\-* #,##0\ _€_-;_-* &quot;-&quot;\ _€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4" formatCode="DD/MM/YYYY"/>
    <numFmt numFmtId="10" formatCode="0.00%"/>
  </numFmts>
  <fonts count="79">
    <font>
      <name val="Calibri"/>
      <family val="2"/>
      <color rgb="FF000000"/>
      <sz val="12"/>
      <extLst>
        <ext uri="smNativeData">
          <pm:charSpec xmlns:pm="smNativeData" id="1745249068" ulstyle="none" kern="1">
            <pm:latin face="Calibri" sz="240" lang="default"/>
            <pm:cs face="Times New Roman" sz="240" lang="default"/>
            <pm:ea face="SimSun" sz="240" lang="default"/>
          </pm:charSpec>
        </ext>
      </extLst>
    </font>
    <font>
      <name val="Arial"/>
      <family val="2"/>
      <color rgb="FF000000"/>
      <sz val="10"/>
      <extLst>
        <ext uri="smNativeData">
          <pm:charSpec xmlns:pm="smNativeData" id="1745249068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Calibri"/>
      <family val="2"/>
      <b/>
      <color rgb="FF000000"/>
      <sz val="20"/>
      <extLst>
        <ext uri="smNativeData">
          <pm:charSpec xmlns:pm="smNativeData" id="1745249068" ulstyle="none" kern="1">
            <pm:latin face="Calibri" sz="400" lang="default" weight="bold"/>
            <pm:cs face="Times New Roman" sz="400" lang="default" weight="bold"/>
            <pm:ea face="SimSun" sz="400" lang="default" weight="bold"/>
          </pm:charSpec>
        </ext>
      </extLst>
    </font>
    <font>
      <name val="Calibri"/>
      <family val="2"/>
      <b/>
      <color rgb="FF000000"/>
      <sz val="18"/>
      <extLst>
        <ext uri="smNativeData">
          <pm:charSpec xmlns:pm="smNativeData" id="1745249068" ulstyle="none" kern="1">
            <pm:latin face="Calibri" sz="360" lang="default" weight="bold"/>
            <pm:cs face="Times New Roman" sz="360" lang="default" weight="bold"/>
            <pm:ea face="SimSun" sz="360" lang="default" weight="bold"/>
          </pm:charSpec>
        </ext>
      </extLst>
    </font>
    <font>
      <name val="Calibri"/>
      <family val="2"/>
      <color rgb="FF000000"/>
      <sz val="16"/>
      <extLst>
        <ext uri="smNativeData">
          <pm:charSpec xmlns:pm="smNativeData" id="1745249068" ulstyle="none" kern="1">
            <pm:latin face="Calibri" sz="320" lang="default"/>
            <pm:cs face="Times New Roman" sz="320" lang="default"/>
            <pm:ea face="SimSun" sz="320" lang="default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</pm:charSpec>
        </ext>
      </extLst>
    </font>
    <font>
      <name val="Calibri"/>
      <family val="2"/>
      <color rgb="FF000000"/>
      <sz val="10"/>
      <extLst>
        <ext uri="smNativeData">
          <pm:charSpec xmlns:pm="smNativeData" id="1745249068" ulstyle="none" kern="1">
            <pm:latin face="Calibri" sz="200" lang="default"/>
            <pm:cs face="Times New Roman" sz="200" lang="default"/>
            <pm:ea face="SimSun" sz="200" lang="default"/>
          </pm:charSpec>
        </ext>
      </extLst>
    </font>
    <font>
      <name val="Calibri"/>
      <family val="2"/>
      <b/>
      <color rgb="FF000000"/>
      <sz val="12"/>
      <extLst>
        <ext uri="smNativeData">
          <pm:charSpec xmlns:pm="smNativeData" id="1745249068" ulstyle="none" kern="1">
            <pm:latin face="Calibri" sz="240" lang="default" weight="bold"/>
            <pm:cs face="Times New Roman" sz="240" lang="default" weight="bold"/>
            <pm:ea face="SimSun" sz="240" lang="default" weight="bold"/>
          </pm:charSpec>
        </ext>
      </extLst>
    </font>
    <font>
      <name val="Calibri"/>
      <family val="2"/>
      <b/>
      <color rgb="FF000000"/>
      <sz val="14"/>
      <extLst>
        <ext uri="smNativeData">
          <pm:charSpec xmlns:pm="smNativeData" id="1745249068" ulstyle="none" kern="1">
            <pm:latin face="Calibri" sz="280" lang="default" weight="bold"/>
            <pm:cs face="Times New Roman" sz="280" lang="default" weight="bold"/>
            <pm:ea face="SimSun" sz="280" lang="default" weight="bold"/>
          </pm:charSpec>
        </ext>
      </extLst>
    </font>
    <font>
      <name val="Calibri"/>
      <family val="2"/>
      <b/>
      <color rgb="FF000000"/>
      <sz val="16"/>
      <extLst>
        <ext uri="smNativeData">
          <pm:charSpec xmlns:pm="smNativeData" id="1745249068" ulstyle="none" kern="1">
            <pm:latin face="Calibri" sz="320" lang="default" weight="bold"/>
            <pm:cs face="Times New Roman" sz="320" lang="default" weight="bold"/>
            <pm:ea face="SimSun" sz="320" lang="default" weight="bold"/>
          </pm:charSpec>
        </ext>
      </extLst>
    </font>
    <font>
      <name val="Calibri"/>
      <family val="2"/>
      <color rgb="FFFF0000"/>
      <sz val="12"/>
      <extLst>
        <ext uri="smNativeData">
          <pm:charSpec xmlns:pm="smNativeData" id="1745249068" fgClr="FF0000" ulstyle="none" kern="1">
            <pm:latin face="Calibri" sz="240" lang="default"/>
            <pm:cs face="Times New Roman" sz="240" lang="default"/>
            <pm:ea face="SimSun" sz="240" lang="default"/>
          </pm:charSpec>
        </ext>
      </extLst>
    </font>
    <font>
      <name val="Calibri"/>
      <family val="2"/>
      <color rgb="FF000000"/>
      <sz val="14"/>
      <extLst>
        <ext uri="smNativeData">
          <pm:charSpec xmlns:pm="smNativeData" id="1745249068" ulstyle="none" kern="1">
            <pm:latin face="Calibri" sz="280" lang="default"/>
            <pm:cs face="Times New Roman" sz="280" lang="default"/>
            <pm:ea face="SimSun" sz="280" lang="default"/>
          </pm:charSpec>
        </ext>
      </extLst>
    </font>
    <font>
      <name val="Calibri"/>
      <family val="2"/>
      <color rgb="FF000000"/>
      <sz val="18"/>
      <extLst>
        <ext uri="smNativeData">
          <pm:charSpec xmlns:pm="smNativeData" id="1745249068" ulstyle="none" kern="1">
            <pm:latin face="Calibri" sz="360" lang="default"/>
            <pm:cs face="Times New Roman" sz="360" lang="default"/>
            <pm:ea face="SimSun" sz="360" lang="default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@49.9275834,8.4868104,3a,75y,108.98h,81.85t/data=!3m6!1e1!3m4!1sQcsY14YC9r08kCCQN0LBcw!2e0!7i16384!8i8192?coh=205409&amp;entry=ttu" location="" text="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@49.9302447,8.4838441,3a,86.1y,9.44h,97.71t/data=!3m7!1e1!3m5!1szBf6u7B3frKT-vTfziUuXA!2e0!6shttps://streetviewpixels-pa.googleapis.com/v1/thumbnail?panoid=zBf6u7B3frKT-vTfziUuXA&amp;cb_client=search.gws-prod.gps&amp;w=86&amp;h=86&amp;yaw=303.988&amp;pitch=0&amp;thumbfov=100!7i16384!8i8192?entry=ttu" location="" text="https://www.google.de/maps/@49.9302447,8.4838441,3a,86.1y,9.44h,97.71t/data=!3m7!1e1!3m5!1szBf6u7B3frKT-vTfziUuXA!2e0!6shttps:%2F%2Fstreetviewpixels-pa.googleapis.com%2Fv1%2Fthumbnail%3Fpanoid%3DzBf6u7B3frKT-vTfziUuXA%26cb_client%3Dsearch.gws-prod.gps%26w%3D86%26h%3D86%26yaw%3D303.988%26pitch%3D0%26thumbfov%3D100!7i16384!8i8192?entry=ttu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place/Groß-Gerau+Siedlerheim/@49.9341719,8.4935184,17z/data=!4m10!1m2!2m1!1sbushaltestelle!3m6!1s0x47bd9d92aaa5913d:0xc20be88af8f826a0!8m2!3d49.93397!4d8.49461!15sCg5idXNoYWx0ZXN0ZWxsZZIBCGJ1c19zdG9w4AEA!16s/g/11szr6q4qf?entry=ttu" location="" text="https://www.google.de/maps/place/Gro%C3%9F-Gerau+Siedlerheim/@49.9341719,8.4935184,17z/data=!4m10!1m2!2m1!1sbushaltestelle!3m6!1s0x47bd9d92aaa5913d:0xc20be88af8f826a0!8m2!3d49.93397!4d8.49461!15sCg5idXNoYWx0ZXN0ZWxsZZIBCGJ1c19zdG9w4AEA!16s%2Fg%2F11szr6q4qf?entry=ttu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@49.9354619,8.498085,3a,75y,201.27h,70.11t/data=!3m7!1e1!3m5!1s-4Td99BnBCUd1RJg3ubDlg!2e0!6shttps://streetviewpixels-pa.googleapis.com/v1/thumbnail?panoid=-4Td99BnBCUd1RJg3ubDlg&amp;cb_client=search.gws-prod.gps&amp;w=86&amp;h=86&amp;yaw=168.45384&amp;pitch=0&amp;thumbfov=100!7i16384!8i8192?entry=ttu" location="" text="https://www.google.de/maps/@49.9354619,8.498085,3a,75y,201.27h,70.11t/data=!3m7!1e1!3m5!1s-4Td99BnBCUd1RJg3ubDlg!2e0!6shttps:%2F%2Fstreetviewpixels-pa.googleapis.com%2Fv1%2Fthumbnail%3Fpanoid%3D-4Td99BnBCUd1RJg3ubDlg%26cb_client%3Dsearch.gws-prod.gps%26w%3D86%26h%3D86%26yaw%3D168.45384%26pitch%3D0%26thumbfov%3D100!7i16384!8i8192?entry=ttu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@49.9367567,8.4951322,3a,61y,9.18h,78.24t/data=!3m7!1e1!3m5!1sxE96Gl4fHBq4KD3m0kWOSQ!2e0!6shttps://streetviewpixels-pa.googleapis.com/v1/thumbnail?panoid=xE96Gl4fHBq4KD3m0kWOSQ&amp;cb_client=search.gws-prod.gps&amp;w=86&amp;h=86&amp;yaw=15.09958&amp;pitch=0&amp;thumbfov=100!7i16384!8i8192?entry=ttu" location="" text="https://www.google.de/maps/@49.9367567,8.4951322,3a,61y,9.18h,78.24t/data=!3m7!1e1!3m5!1sxE96Gl4fHBq4KD3m0kWOSQ!2e0!6shttps:%2F%2Fstreetviewpixels-pa.googleapis.com%2Fv1%2Fthumbnail%3Fpanoid%3DxE96Gl4fHBq4KD3m0kWOSQ%26cb_client%3Dsearch.gws-prod.gps%26w%3D86%26h%3D86%26yaw%3D15.09958%26pitch%3D0%26thumbfov%3D100!7i16384!8i8192?entry=ttu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@49.9278649,8.486938,3a,75y,255.8h,90t/data=!3m7!1e1!3m5!1sZS7RfG4J-tUR2OW-Jmkhuw!2e0!6shttps://streetviewpixels-pa.googleapis.com/v1/thumbnail?panoid=ZS7RfG4J-tUR2OW-Jmkhuw&amp;cb_client=search.gws-prod.gps&amp;w=86&amp;h=86&amp;yaw=255.79707&amp;pitch=0&amp;thumbfov=100!7i16384!8i8192?entry=ttu" location="" text="https://www.google.de/maps/@49.9278649,8.486938,3a,75y,255.8h,90t/data=!3m7!1e1!3m5!1sZS7RfG4J-tUR2OW-Jmkhuw!2e0!6shttps:%2F%2Fstreetviewpixels-pa.googleapis.com%2Fv1%2Fthumbnail%3Fpanoid%3DZS7RfG4J-tUR2OW-Jmkhuw%26cb_client%3Dsearch.gws-prod.gps%26w%3D86%26h%3D86%26yaw%3D255.79707%26pitch%3D0%26thumbfov%3D100!7i16384!8i8192?entry=ttu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@49.9350199,8.4909271,3a,75y,110.97h,83.99t/data=!3m7!1e1!3m5!1s9TbZQtTfuletK3CbtAxDFw!2e0!6shttps://streetviewpixels-pa.googleapis.com/v1/thumbnail?panoid=9TbZQtTfuletK3CbtAxDFw&amp;cb_client=search.gws-prod.gps&amp;w=86&amp;h=86&amp;yaw=71.84175&amp;pitch=0&amp;thumbfov=100!7i16384!8i8192?entry=ttu" location="" text="https://www.google.de/maps/@49.9350199,8.4909271,3a,75y,110.97h,83.99t/data=!3m7!1e1!3m5!1s9TbZQtTfuletK3CbtAxDFw!2e0!6shttps:%2F%2Fstreetviewpixels-pa.googleapis.com%2Fv1%2Fthumbnail%3Fpanoid%3D9TbZQtTfuletK3CbtAxDFw%26cb_client%3Dsearch.gws-prod.gps%26w%3D86%26h%3D86%26yaw%3D71.84175%26pitch%3D0%26thumbfov%3D100!7i16384!8i8192?entry=ttu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place/Groß-Gerau+Marktplatz/@49.9189671,8.4859318,3a,75y,182.33h,73.75t/data=!3m6!1e1!3m4!1sei3XqMTQmZKnjdP65h28_Q!2e0!7i16384!8i8192!4m11!1m2!2m1!1sbushaltestelle!3m7!1s0x47bd9d9c77625a13:0x5e5dc1cfb5722fe8!8m2!3d49.91895!4d8.48598!10e5!15sCg5idXNoYWx0ZXN0ZWxsZZIBCGJ1c19zdG9w4AEA!16s/g/11qc3jtk72?entry=ttu" location="" text="https://www.google.de/maps/place/Gro%C3%9F-Gerau+Marktplatz/@49.9189671,8.4859318,3a,75y,182.33h,73.75t/data=!3m6!1e1!3m4!1sei3XqMTQmZKnjdP65h28_Q!2e0!7i16384!8i8192!4m11!1m2!2m1!1sbushaltestelle!3m7!1s0x47bd9d9c77625a13:0x5e5dc1cfb5722fe8!8m2!3d49.91895!4d8.48598!10e5!15sCg5idXNoYWx0ZXN0ZWxsZZIBCGJ1c19zdG9w4AEA!16s%2Fg%2F11qc3jtk72?entry=ttu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@49.9151133,8.4856574,3a,75y,204.56h,90t/data=!3m7!1e1!3m5!1sUsdHBqErOffGSRXHrE8Fgw!2e0!6shttps://streetviewpixels-pa.googleapis.com/v1/thumbnail?panoid=UsdHBqErOffGSRXHrE8Fgw&amp;cb_client=search.gws-prod.gps&amp;w=86&amp;h=86&amp;yaw=204.55765&amp;pitch=0&amp;thumbfov=100!7i16384!8i8192?entry=ttu" location="" text="https://www.google.de/maps/@49.9151133,8.4856574,3a,75y,204.56h,90t/data=!3m7!1e1!3m5!1sUsdHBqErOffGSRXHrE8Fgw!2e0!6shttps:%2F%2Fstreetviewpixels-pa.googleapis.com%2Fv1%2Fthumbnail%3Fpanoid%3DUsdHBqErOffGSRXHrE8Fgw%26cb_client%3Dsearch.gws-prod.gps%26w%3D86%26h%3D86%26yaw%3D204.55765%26pitch%3D0%26thumbfov%3D100!7i16384!8i8192?entry=ttu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@49.9147006,8.4856985,3a,75y,59.64h,90t/data=!3m7!1e1!3m5!1s_XtQgG0ZIHMvkQOY4CB2Yg!2e0!6shttps://streetviewpixels-pa.googleapis.com/v1/thumbnail?panoid=_XtQgG0ZIHMvkQOY4CB2Yg&amp;cb_client=search.gws-prod.gps&amp;w=86&amp;h=86&amp;yaw=59.64431&amp;pitch=0&amp;thumbfov=100!7i16384!8i8192?entry=ttu" location="" text="https://www.google.de/maps/@49.9147006,8.4856985,3a,75y,59.64h,90t/data=!3m7!1e1!3m5!1s_XtQgG0ZIHMvkQOY4CB2Yg!2e0!6shttps:%2F%2Fstreetviewpixels-pa.googleapis.com%2Fv1%2Fthumbnail%3Fpanoid%3D_XtQgG0ZIHMvkQOY4CB2Yg%26cb_client%3Dsearch.gws-prod.gps%26w%3D86%26h%3D86%26yaw%3D59.64431%26pitch%3D0%26thumbfov%3D100!7i16384!8i8192?entry=ttu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@49.918517,8.4892677,3a,71.6y,359.17h,94.21t/data=!3m7!1e1!3m5!1sXV5tuNkapdTEtF87Q344Qg!2e0!6shttps://streetviewpixels-pa.googleapis.com/v1/thumbnail?panoid=XV5tuNkapdTEtF87Q344Qg&amp;cb_client=search.gws-prod.gps&amp;w=86&amp;h=86&amp;yaw=356.49774&amp;pitch=0&amp;thumbfov=100!7i16384!8i8192?entry=ttu" location="" text="https://www.google.de/maps/@49.918517,8.4892677,3a,71.6y,359.17h,94.21t/data=!3m7!1e1!3m5!1sXV5tuNkapdTEtF87Q344Qg!2e0!6shttps:%2F%2Fstreetviewpixels-pa.googleapis.com%2Fv1%2Fthumbnail%3Fpanoid%3DXV5tuNkapdTEtF87Q344Qg%26cb_client%3Dsearch.gws-prod.gps%26w%3D86%26h%3D86%26yaw%3D356.49774%26pitch%3D0%26thumbfov%3D100!7i16384!8i8192?entry=ttu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@49.9188721,8.4899597,3a,90y,148.54h,66.67t/data=!3m7!1e1!3m5!1s0aTJD8Yi7MCx261s53CVig!2e0!6shttps://streetviewpixels-pa.googleapis.com/v1/thumbnail?panoid=0aTJD8Yi7MCx261s53CVig&amp;cb_client=search.gws-prod.gps&amp;w=86&amp;h=86&amp;yaw=140.85834&amp;pitch=0&amp;thumbfov=100!7i16384!8i8192?entry=ttu" location="" text="https://www.google.de/maps/@49.9188721,8.4899597,3a,90y,148.54h,66.67t/data=!3m7!1e1!3m5!1s0aTJD8Yi7MCx261s53CVig!2e0!6shttps:%2F%2Fstreetviewpixels-pa.googleapis.com%2Fv1%2Fthumbnail%3Fpanoid%3D0aTJD8Yi7MCx261s53CVig%26cb_client%3Dsearch.gws-prod.gps%26w%3D86%26h%3D86%26yaw%3D140.85834%26pitch%3D0%26thumbfov%3D100!7i16384!8i8192?entry=ttu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@49.9201824,8.4819378,3a,75y,283.79h,74.61t/data=!3m7!1e1!3m5!1s0q0LAJsCcUhrynQMbToW0A!2e0!6shttps://streetviewpixels-pa.googleapis.com/v1/thumbnail?panoid=0q0LAJsCcUhrynQMbToW0A&amp;cb_client=search.gws-prod.gps&amp;w=86&amp;h=86&amp;yaw=81.67493&amp;pitch=0&amp;thumbfov=100!7i16384!8i8192?entry=ttu" location="" text="https://www.google.de/maps/@49.9201824,8.4819378,3a,75y,283.79h,74.61t/data=!3m7!1e1!3m5!1s0q0LAJsCcUhrynQMbToW0A!2e0!6shttps:%2F%2Fstreetviewpixels-pa.googleapis.com%2Fv1%2Fthumbnail%3Fpanoid%3D0q0LAJsCcUhrynQMbToW0A%26cb_client%3Dsearch.gws-prod.gps%26w%3D86%26h%3D86%26yaw%3D81.67493%26pitch%3D0%26thumbfov%3D100!7i16384!8i8192?entry=ttu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@49.9147881,8.4922543,3a,75y,289.56h,90t/data=!3m7!1e1!3m5!1sTiBFjq6_L8xrMjYKiRVR2Q!2e0!6shttps://streetviewpixels-pa.googleapis.com/v1/thumbnail?panoid=TiBFjq6_L8xrMjYKiRVR2Q&amp;cb_client=search.gws-prod.gps&amp;w=86&amp;h=86&amp;yaw=289.5555&amp;pitch=0&amp;thumbfov=100!7i16384!8i8192?entry=ttu" location="" text="https://www.google.de/maps/@49.9147881,8.4922543,3a,75y,289.56h,90t/data=!3m7!1e1!3m5!1sTiBFjq6_L8xrMjYKiRVR2Q!2e0!6shttps:%2F%2Fstreetviewpixels-pa.googleapis.com%2Fv1%2Fthumbnail%3Fpanoid%3DTiBFjq6_L8xrMjYKiRVR2Q%26cb_client%3Dsearch.gws-prod.gps%26w%3D86%26h%3D86%26yaw%3D289.5555%26pitch%3D0%26thumbfov%3D100!7i16384!8i8192?entry=ttu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@49.915147,8.4917886,3a,75y,2.35h,90t/data=!3m7!1e1!3m5!1s2K8cwn4QuUXlWV8Vl6qG5A!2e0!6shttps://streetviewpixels-pa.googleapis.com/v1/thumbnail?panoid=2K8cwn4QuUXlWV8Vl6qG5A&amp;cb_client=search.gws-prod.gps&amp;w=86&amp;h=86&amp;yaw=2.3515823&amp;pitch=0&amp;thumbfov=100!7i16384!8i8192?entry=ttu" location="" text="https://www.google.de/maps/@49.915147,8.4917886,3a,75y,2.35h,90t/data=!3m7!1e1!3m5!1s2K8cwn4QuUXlWV8Vl6qG5A!2e0!6shttps:%2F%2Fstreetviewpixels-pa.googleapis.com%2Fv1%2Fthumbnail%3Fpanoid%3D2K8cwn4QuUXlWV8Vl6qG5A%26cb_client%3Dsearch.gws-prod.gps%26w%3D86%26h%3D86%26yaw%3D2.3515823%26pitch%3D0%26thumbfov%3D100!7i16384!8i8192?entry=ttu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@49.9159231,8.4802545,3a,17.7y,10.73h,86.67t/data=!3m7!1e1!3m5!1skm6kSUEVxuBWI0J8hzPLmQ!2e0!6shttps://streetviewpixels-pa.googleapis.com/v1/thumbnail?panoid=km6kSUEVxuBWI0J8hzPLmQ&amp;cb_client=search.gws-prod.gps&amp;w=86&amp;h=86&amp;yaw=285.4083&amp;pitch=0&amp;thumbfov=100!7i16384!8i8192?entry=ttu" location="" text="https://www.google.de/maps/@49.9159231,8.4802545,3a,17.7y,10.73h,86.67t/data=!3m7!1e1!3m5!1skm6kSUEVxuBWI0J8hzPLmQ!2e0!6shttps:%2F%2Fstreetviewpixels-pa.googleapis.com%2Fv1%2Fthumbnail%3Fpanoid%3Dkm6kSUEVxuBWI0J8hzPLmQ%26cb_client%3Dsearch.gws-prod.gps%26w%3D86%26h%3D86%26yaw%3D285.4083%26pitch%3D0%26thumbfov%3D100!7i16384!8i8192?entry=ttu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@49.9197919,8.4804184,3a,57.9y,281.46h,80.99t/data=!3m7!1e1!3m5!1svYmy4LYdw2I9qauUyXiINA!2e0!6shttps://streetviewpixels-pa.googleapis.com/v1/thumbnail?panoid=vYmy4LYdw2I9qauUyXiINA&amp;cb_client=search.gws-prod.gps&amp;w=86&amp;h=86&amp;yaw=281.01358&amp;pitch=0&amp;thumbfov=100!7i16384!8i8192?entry=ttu" location="" text="https://www.google.de/maps/@49.9197919,8.4804184,3a,57.9y,281.46h,80.99t/data=!3m7!1e1!3m5!1svYmy4LYdw2I9qauUyXiINA!2e0!6shttps:%2F%2Fstreetviewpixels-pa.googleapis.com%2Fv1%2Fthumbnail%3Fpanoid%3DvYmy4LYdw2I9qauUyXiINA%26cb_client%3Dsearch.gws-prod.gps%26w%3D86%26h%3D86%26yaw%3D281.01358%26pitch%3D0%26thumbfov%3D100!7i16384!8i8192?entry=ttu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@49.9219024,8.4754232,3a,75y,146.36h,90t/data=!3m7!1e1!3m5!1sCKtsdwUhfSfKZ6GDGwTQeQ!2e0!6shttps://streetviewpixels-pa.googleapis.com/v1/thumbnail?panoid=CKtsdwUhfSfKZ6GDGwTQeQ&amp;cb_client=search.gws-prod.gps&amp;w=86&amp;h=86&amp;yaw=146.36028&amp;pitch=0&amp;thumbfov=100!7i16384!8i8192?entry=ttu" location="" text="https://www.google.de/maps/@49.9219024,8.4754232,3a,75y,146.36h,90t/data=!3m7!1e1!3m5!1sCKtsdwUhfSfKZ6GDGwTQeQ!2e0!6shttps:%2F%2Fstreetviewpixels-pa.googleapis.com%2Fv1%2Fthumbnail%3Fpanoid%3DCKtsdwUhfSfKZ6GDGwTQeQ%26cb_client%3Dsearch.gws-prod.gps%26w%3D86%26h%3D86%26yaw%3D146.36028%26pitch%3D0%26thumbfov%3D100!7i16384!8i8192?entry=ttu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@49.9219024,8.4754232,3a,75y,9.21h,90t/data=!3m7!1e1!3m5!1sCKtsdwUhfSfKZ6GDGwTQeQ!2e0!6shttps://streetviewpixels-pa.googleapis.com/v1/thumbnail?panoid=CKtsdwUhfSfKZ6GDGwTQeQ&amp;cb_client=search.gws-prod.gps&amp;w=86&amp;h=86&amp;yaw=146.36028&amp;pitch=0&amp;thumbfov=100!7i16384!8i8192?entry=ttu" location="" text="https://www.google.de/maps/@49.9219024,8.4754232,3a,75y,9.21h,90t/data=!3m7!1e1!3m5!1sCKtsdwUhfSfKZ6GDGwTQeQ!2e0!6shttps:%2F%2Fstreetviewpixels-pa.googleapis.com%2Fv1%2Fthumbnail%3Fpanoid%3DCKtsdwUhfSfKZ6GDGwTQeQ%26cb_client%3Dsearch.gws-prod.gps%26w%3D86%26h%3D86%26yaw%3D146.36028%26pitch%3D0%26thumbfov%3D100!7i16384!8i8192?entry=ttu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@49.9230568,8.4822222,3a,67.1y,312.41h,64.2t/data=!3m7!1e1!3m5!1sWRSsOTjwz90Iu7C2H9v9-A!2e0!6shttps://streetviewpixels-pa.googleapis.com/v1/thumbnail?panoid=WRSsOTjwz90Iu7C2H9v9-A&amp;cb_client=search.gws-prod.gps&amp;w=86&amp;h=86&amp;yaw=38.34995&amp;pitch=0&amp;thumbfov=100!7i16384!8i8192?entry=ttu" location="" text="https://www.google.de/maps/@49.9230568,8.4822222,3a,67.1y,312.41h,64.2t/data=!3m7!1e1!3m5!1sWRSsOTjwz90Iu7C2H9v9-A!2e0!6shttps:%2F%2Fstreetviewpixels-pa.googleapis.com%2Fv1%2Fthumbnail%3Fpanoid%3DWRSsOTjwz90Iu7C2H9v9-A%26cb_client%3Dsearch.gws-prod.gps%26w%3D86%26h%3D86%26yaw%3D38.34995%26pitch%3D0%26thumbfov%3D100!7i16384!8i8192?entry=ttu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@49.9242957,8.4828735,3a,75y,351.15h,67.98t/data=!3m7!1e1!3m5!1su7iK_KuPlM5NPTMIdiXZ8g!2e0!6shttps://streetviewpixels-pa.googleapis.com/v1/thumbnail?panoid=u7iK_KuPlM5NPTMIdiXZ8g&amp;cb_client=search.gws-prod.gps&amp;w=86&amp;h=86&amp;yaw=61.944214&amp;pitch=0&amp;thumbfov=100!7i16384!8i8192?entry=ttu" location="" text="https://www.google.de/maps/@49.9242957,8.4828735,3a,75y,351.15h,67.98t/data=!3m7!1e1!3m5!1su7iK_KuPlM5NPTMIdiXZ8g!2e0!6shttps:%2F%2Fstreetviewpixels-pa.googleapis.com%2Fv1%2Fthumbnail%3Fpanoid%3Du7iK_KuPlM5NPTMIdiXZ8g%26cb_client%3Dsearch.gws-prod.gps%26w%3D86%26h%3D86%26yaw%3D61.944214%26pitch%3D0%26thumbfov%3D100!7i16384!8i8192?entry=ttu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@49.9245719,8.4851595,3a,75y,335.62h,89.72t/data=!3m7!1e1!3m5!1s50zBk-5bsWUGxGsg_lsYMg!2e0!6shttps://streetviewpixels-pa.googleapis.com/v1/thumbnail?panoid=50zBk-5bsWUGxGsg_lsYMg&amp;cb_client=search.gws-prod.gps&amp;w=86&amp;h=86&amp;yaw=335.83954&amp;pitch=0&amp;thumbfov=100!7i16384!8i8192?entry=ttu" location="" text="https://www.google.de/maps/@49.9245719,8.4851595,3a,75y,335.62h,89.72t/data=!3m7!1e1!3m5!1s50zBk-5bsWUGxGsg_lsYMg!2e0!6shttps:%2F%2Fstreetviewpixels-pa.googleapis.com%2Fv1%2Fthumbnail%3Fpanoid%3D50zBk-5bsWUGxGsg_lsYMg%26cb_client%3Dsearch.gws-prod.gps%26w%3D86%26h%3D86%26yaw%3D335.83954%26pitch%3D0%26thumbfov%3D100!7i16384!8i8192?entry=ttu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@49.9224431,8.4920229,3a,75y,303.24h,90t/data=!3m7!1e1!3m5!1sWP9IvxxeLWKcNBn9JTs6cw!2e0!6shttps://streetviewpixels-pa.googleapis.com/v1/thumbnail?panoid=WP9IvxxeLWKcNBn9JTs6cw&amp;cb_client=search.gws-prod.gps&amp;w=86&amp;h=86&amp;yaw=303.23703&amp;pitch=0&amp;thumbfov=100!7i16384!8i8192?entry=ttu" location="" text="https://www.google.de/maps/@49.9224431,8.4920229,3a,75y,303.24h,90t/data=!3m7!1e1!3m5!1sWP9IvxxeLWKcNBn9JTs6cw!2e0!6shttps:%2F%2Fstreetviewpixels-pa.googleapis.com%2Fv1%2Fthumbnail%3Fpanoid%3DWP9IvxxeLWKcNBn9JTs6cw%26cb_client%3Dsearch.gws-prod.gps%26w%3D86%26h%3D86%26yaw%3D303.23703%26pitch%3D0%26thumbfov%3D100!7i16384!8i8192?entry=ttu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@49.9210532,8.4886152,3a,15y,186.87h,90.24t/data=!3m7!1e1!3m5!1s9n-FHUzFYqk8_Ug61zbDKw!2e0!6shttps://streetviewpixels-pa.googleapis.com/v1/thumbnail?panoid=9n-FHUzFYqk8_Ug61zbDKw&amp;cb_client=search.gws-prod.gps&amp;w=86&amp;h=86&amp;yaw=193.48636&amp;pitch=0&amp;thumbfov=100!7i16384!8i8192?entry=ttu" location="" text="https://www.google.de/maps/@49.9210532,8.4886152,3a,15y,186.87h,90.24t/data=!3m7!1e1!3m5!1s9n-FHUzFYqk8_Ug61zbDKw!2e0!6shttps:%2F%2Fstreetviewpixels-pa.googleapis.com%2Fv1%2Fthumbnail%3Fpanoid%3D9n-FHUzFYqk8_Ug61zbDKw%26cb_client%3Dsearch.gws-prod.gps%26w%3D86%26h%3D86%26yaw%3D193.48636%26pitch%3D0%26thumbfov%3D100!7i16384!8i8192?entry=ttu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@49.9213368,8.4880564,3a,88.7y,43.81h,85.48t/data=!3m7!1e1!3m5!1s7yksb8YLwcZm3_LfXGpCsA!2e0!6shttps://streetviewpixels-pa.googleapis.com/v1/thumbnail?panoid=7yksb8YLwcZm3_LfXGpCsA&amp;cb_client=search.gws-prod.gps&amp;w=86&amp;h=86&amp;yaw=22.049017&amp;pitch=0&amp;thumbfov=100!7i16384!8i8192?entry=ttu" location="" text="https://www.google.de/maps/@49.9213368,8.4880564,3a,88.7y,43.81h,85.48t/data=!3m7!1e1!3m5!1s7yksb8YLwcZm3_LfXGpCsA!2e0!6shttps:%2F%2Fstreetviewpixels-pa.googleapis.com%2Fv1%2Fthumbnail%3Fpanoid%3D7yksb8YLwcZm3_LfXGpCsA%26cb_client%3Dsearch.gws-prod.gps%26w%3D86%26h%3D86%26yaw%3D22.049017%26pitch%3D0%26thumbfov%3D100!7i16384!8i8192?entry=ttu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@49.9159898,8.4916043,3a,55.2y,87.25h,89.33t/data=!3m7!1e1!3m5!1svfedcbHfWQPgMhceKkYYFw!2e0!6shttps://streetviewpixels-pa.googleapis.com/v1/thumbnail?panoid=vfedcbHfWQPgMhceKkYYFw&amp;cb_client=search.gws-prod.gps&amp;w=86&amp;h=86&amp;yaw=92.609566&amp;pitch=0&amp;thumbfov=100!7i16384!8i8192?coh=205409&amp;entry=ttu" location="" text="https://www.google.de/maps/@49.9159898,8.4916043,3a,55.2y,87.25h,89.33t/data=!3m7!1e1!3m5!1svfedcbHfWQPgMhceKkYYFw!2e0!6shttps:%2F%2Fstreetviewpixels-pa.googleapis.com%2Fv1%2Fthumbnail%3Fpanoid%3DvfedcbHfWQPgMhceKkYYFw%26cb_client%3Dsearch.gws-prod.gps%26w%3D86%26h%3D86%26yaw%3D92.609566%26pitch%3D0%26thumbfov%3D100!7i16384!8i8192?coh=205409&amp;entry=ttu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@49.9265579,8.4688652,3a,54.7y,201.28h,85.87t/data=!3m7!1e1!3m5!1sxP3JfzfJdvNkGKG39y-oLA!2e0!6shttps://streetviewpixels-pa.googleapis.com/v1/thumbnail?panoid=xP3JfzfJdvNkGKG39y-oLA&amp;cb_client=search.gws-prod.gps&amp;w=86&amp;h=86&amp;yaw=219.35953&amp;pitch=0&amp;thumbfov=100!7i16384!8i8192?coh=205409&amp;entry=ttu" location="" text="https://www.google.de/maps/@49.9265579,8.4688652,3a,54.7y,201.28h,85.87t/data=!3m7!1e1!3m5!1sxP3JfzfJdvNkGKG39y-oLA!2e0!6shttps:%2F%2Fstreetviewpixels-pa.googleapis.com%2Fv1%2Fthumbnail%3Fpanoid%3DxP3JfzfJdvNkGKG39y-oLA%26cb_client%3Dsearch.gws-prod.gps%26w%3D86%26h%3D86%26yaw%3D219.35953%26pitch%3D0%26thumbfov%3D100!7i16384!8i8192?coh=205409&amp;entry=ttu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@49.9220426,8.4818782,3a,90y,128.12h,76.09t/data=!3m7!1e1!3m5!1sojzgzsnahovxDTz0V_pamw!2e0!6shttps://streetviewpixels-pa.googleapis.com/v1/thumbnail?cb_client=maps_sv.tactile&amp;w=900&amp;h=600&amp;pitch=13.914495226561698&amp;panoid=ojzgzsnahovxDTz0V_pamw&amp;yaw=128.1202702819291!7i16384!8i8192?coh=205410&amp;entry=ttu&amp;g_ep=EgoyMDI0MTAyOS4wIKXMDSoASAFQAw==" location="" text="https://www.google.de/maps/@49.9220426,8.4818782,3a,90y,128.12h,76.09t/data=!3m7!1e1!3m5!1sojzgzsnahovxDTz0V_pamw!2e0!6shttps:%2F%2Fstreetviewpixels-pa.googleapis.com%2Fv1%2Fthumbnail%3Fcb_client%3Dmaps_sv.tactile%26w%3D900%26h%3D600%26pitch%3D13.914495226561698%26panoid%3DojzgzsnahovxDTz0V_pamw%26yaw%3D128.1202702819291!7i16384!8i8192?coh=205410&amp;entry=ttu&amp;g_ep=EgoyMDI0MTAyOS4wIKXMDSoASAFQAw%3D%3D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@49.9261513,8.4695306,3a,75y,42.51h,80.95t/data=!3m7!1e1!3m5!1sXv3JPW64OukCJVAXPYmrbw!2e0!6shttps://streetviewpixels-pa.googleapis.com/v1/thumbnail?cb_client=maps_sv.tactile&amp;w=900&amp;h=600&amp;pitch=9.052842043832868&amp;panoid=Xv3JPW64OukCJVAXPYmrbw&amp;yaw=42.506782236074834!7i16384!8i8192?coh=205410&amp;entry=ttu&amp;g_ep=EgoyMDI0MTAyOS4wIKXMDSoASAFQAw==" location="" text="https://www.google.de/maps/@49.9261513,8.4695306,3a,75y,42.51h,80.95t/data=!3m7!1e1!3m5!1sXv3JPW64OukCJVAXPYmrbw!2e0!6shttps:%2F%2Fstreetviewpixels-pa.googleapis.com%2Fv1%2Fthumbnail%3Fcb_client%3Dmaps_sv.tactile%26w%3D900%26h%3D600%26pitch%3D9.052842043832868%26panoid%3DXv3JPW64OukCJVAXPYmrbw%26yaw%3D42.506782236074834!7i16384!8i8192?coh=205410&amp;entry=ttu&amp;g_ep=EgoyMDI0MTAyOS4wIKXMDSoASAFQAw%3D%3D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@49.9241224,8.482775,3a,75y,253.11h,84.3t/data=!3m7!1e1!3m5!1stnuvjonNibNJGw84mARG3w!2e0!6shttps://streetviewpixels-pa.googleapis.com/v1/thumbnail?cb_client=maps_sv.tactile&amp;w=900&amp;h=600&amp;pitch=5.704047816690917&amp;panoid=tnuvjonNibNJGw84mARG3w&amp;yaw=253.11063647296322!7i16384!8i8192?coh=205410&amp;entry=ttu&amp;g_ep=EgoyMDI0MTAyOS4wIKXMDSoASAFQAw==" location="" text="https://www.google.de/maps/@49.9241224,8.482775,3a,75y,253.11h,84.3t/data=!3m7!1e1!3m5!1stnuvjonNibNJGw84mARG3w!2e0!6shttps:%2F%2Fstreetviewpixels-pa.googleapis.com%2Fv1%2Fthumbnail%3Fcb_client%3Dmaps_sv.tactile%26w%3D900%26h%3D600%26pitch%3D5.704047816690917%26panoid%3DtnuvjonNibNJGw84mARG3w%26yaw%3D253.11063647296322!7i16384!8i8192?coh=205410&amp;entry=ttu&amp;g_ep=EgoyMDI0MTAyOS4wIKXMDSoASAFQAw%3D%3D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@49.9236222,8.4761418,3a,75y,315.26h,90t/data=!3m7!1e1!3m5!1s9hvXNOsqp0dpL_Gx_gJhJw!2e0!6shttps://streetviewpixels-pa.googleapis.com/v1/thumbnail?cb_client=maps_sv.tactile&amp;w=900&amp;h=600&amp;pitch=0&amp;panoid=9hvXNOsqp0dpL_Gx_gJhJw&amp;yaw=315.26102!7i16384!8i8192?entry=ttu&amp;g_ep=EgoyMDI1MDMwMi4wIKXMDSoASAFQAw==" location="" text="https://www.google.de/maps/@49.9236222,8.4761418,3a,75y,315.26h,90t/data=!3m7!1e1!3m5!1s9hvXNOsqp0dpL_Gx_gJhJw!2e0!6shttps:%2F%2Fstreetviewpixels-pa.googleapis.com%2Fv1%2Fthumbnail%3Fcb_client%3Dmaps_sv.tactile%26w%3D900%26h%3D600%26pitch%3D0%26panoid%3D9hvXNOsqp0dpL_Gx_gJhJw%26yaw%3D315.26102!7i16384!8i8192?entry=ttu&amp;g_ep=EgoyMDI1MDMwMi4wIKXMDSoASAFQAw%3D%3D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place/Groß-Gerau-Wallerstädten+An+der+Pforte/@49.9050511,8.4543307,17.29z/data=!4m6!3m5!1s0x47bd9d04da10d6c7:0x4bf78811f561e091!8m2!3d49.90656!4d8.45635!16s/g/11szr7m4m_?entry=ttu" location="" text="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place/Groß-Gerau-Wallerstädten+An+der+Pforte/@49.9050511,8.4543307,17.29z/data=!4m6!3m5!1s0x47bd9d04d0f05163:0x71e16a81786bcc02!8m2!3d49.9064!4d8.4562!16s/g/11szr6xsrg?entry=ttu" location="" text="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place/Groß-Gerau-Wallerstädten+Rathaus/@49.9044039,8.4510861,20.54z/data=!4m6!3m5!1s0x47bd9d1ced708425:0xaa7af048687054c3!8m2!3d49.90435!4d8.45107!16s/g/11r_26qkz6?entry=ttu" location="" text="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place/Groß-Gerau-Wallerstädten+Siedlung/@49.9031271,8.4487626,18.79z/data=!4m6!3m5!1s0x47bd9d1c4e46c775:0x4b328541321a0d79!8m2!3d49.90302!4d8.44974!16s/g/11szr65gmp?entry=ttu" location="" text="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place/Groß-Gerau-Wallerstädten+Siedlung/@49.9031271,8.4487626,18.79z/data=!4m6!3m5!1s0x47bd9d1c4b7a4207:0x22afa14fcad04256!8m2!3d49.90279!4d8.4493!16s/g/11qc3jq433?entry=ttu" location="" text="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place/Groß-Gerau-Wallerstädten+Vor+der+Lache/@49.8964992,8.4240125,17.29z/data=!4m6!3m5!1s0x47bd9cc1a4ad04d7:0xf51ca29a3e420e17!8m2!3d49.8961!4d8.42209!16s/g/11r_26w6w6?entry=ttu" location="" text="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place/Groß-Gerau-Wallerstädten+Vor+der+Lache/@49.8962734,8.4234323,17.79z/data=!4m6!3m5!1s0x47bd9cc199d4d4c9:0x6d7323eccfc1dfb7!8m2!3d49.89605!4d8.42273!16s/g/11qc3k686z?entry=ttu" location="" text="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@49.9043402,8.4511404,3a,90y,12.21h,74.49t/data=!3m7!1e1!3m5!1sTlmQa7XjZTm6_X0JurMeuw!2e0!6shttps://streetviewpixels-pa.googleapis.com/v1/thumbnail?cb_client=maps_sv.tactile&amp;w=900&amp;h=600&amp;pitch=15.507942666360364&amp;panoid=TlmQa7XjZTm6_X0JurMeuw&amp;yaw=12.208790062584029!7i16384!8i8192?coh=205410&amp;entry=ttu&amp;g_ep=EgoyMDI0MTAyOS4wIKXMDSoASAFQAw==" location="" text="https://www.google.de/maps/@49.9043402,8.4511404,3a,90y,12.21h,74.49t/data=!3m7!1e1!3m5!1sTlmQa7XjZTm6_X0JurMeuw!2e0!6shttps:%2F%2Fstreetviewpixels-pa.googleapis.com%2Fv1%2Fthumbnail%3Fcb_client%3Dmaps_sv.tactile%26w%3D900%26h%3D600%26pitch%3D15.507942666360364%26panoid%3DTlmQa7XjZTm6_X0JurMeuw%26yaw%3D12.208790062584029!7i16384!8i8192?coh=205410&amp;entry=ttu&amp;g_ep=EgoyMDI0MTAyOS4wIKXMDSoASAFQAw%3D%3D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place/Groß-Gerau-Dornberg+Bahnhof+Westseite/@49.911884,8.4926246,18.75z/data=!4m6!3m5!1s0x47bd9d78b6968c5b:0xfbfcca1d3caf9e24!8m2!3d49.91234!4d8.49417!16s/g/11r_28m_15?entry=ttu" location="" text="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place/Groß-Gerau-Berkach+B+44/@49.8985995,8.4820475,17.75z/data=!4m6!3m5!1s0x47bd9d6ed23fbfd7:0xcd8f7455bbdfedd5!8m2!3d49.8992!4d8.48012!16s/g/11szr6g_wr?entry=ttu" location="" text="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place/Groß-Gerau-Berkach+Kirche/@49.8985995,8.4820475,17.75z/data=!4m6!3m5!1s0x47bd9d6f2f1fb267:0x67cbc7ff19fb1085!8m2!3d49.89935!4d8.4814!16s/g/11r_287yqy?entry=ttu" location="" text="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place/Groß-Gerau+Auf+Esch+III/@49.9026959,8.4766989,19z/data=!4m6!3m5!1s0x47bd9d6d98fdd33b:0x5bdb16178abcabeb!8m2!3d49.90327!4d8.4760899!16s/g/11qc3hqm69?entry=ttu" location="" text="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place/Groß-Gerau+Auf+Esch+III/@49.9026959,8.4766989,19z/data=!4m6!3m5!1s0x47bd9d6d9896240d:0x12a4605824991399!8m2!3d49.90318!4d8.47599!16s/g/11r_282j35?entry=ttu" location="" text="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place/Groß-Gerau+Brüsseler+Ring/@49.9071228,8.4732454,18.25z/data=!4m6!3m5!1s0x47bd9d0cd25175a5:0x3a0eb29f3c1ea4d8!8m2!3d49.9077!4d8.47332!16s/g/11szr5nyby?entry=ttu" location="" text="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place/Groß-Gerau+Brüsseler+Ring/@49.9071228,8.4732454,18.25z/data=!4m6!3m5!1s0x47bd9d0cd34270a3:0xc3b54c807f0486ed!8m2!3d49.90756!4d8.47342!16s/g/11r_27wvsq?entry=ttu" location="" text="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place/Groß-Gerau+Tielter+Straße/@49.9100576,8.4737831,18.75z/data=!4m6!3m5!1s0x47bd9d0b4e728fa5:0xa64f2a4e18cfca43!8m2!3d49.91046!4d8.47394!16s/g/11szr604xd?entry=ttu" location="" text="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place/Groß-Gerau+Tielter+Straße/@49.9098449,8.4736108,18.25z/data=!4m6!3m5!1s0x47bd9d0b4e2cc8dd:0xd365dafae7ad54ba!8m2!3d49.91041!4d8.47377!16s/g/11r_27wt1q?entry=ttu" location="" text="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place/Groß-Gerau+Hallenbad/@49.9143022,8.4764085,18.25z/data=!4m6!3m5!1s0x47bd9d7570af2759:0xf90cf0dc56b4c7f!8m2!3d49.9139!4d8.47827!16s/g/11r_26thmw?entry=ttu" location="" text="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place/Groß-Gerau+Landratsamt/@49.9118859,8.4783477,18.75z/data=!4m6!3m5!1s0x47bd9d7452859471:0xe490ae0728496f59!8m2!3d49.91181!4d8.47886!16s/g/11r_276cc5?entry=ttu" location="" text="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place/Groß-Gerau+Landratsamt/@49.9118999,8.4781046,18.25z/data=!4m6!3m5!1s0x47bd9d7452743df3:0xb113720c8cef8c4d!8m2!3d49.91172!4d8.47886!16s/g/11qc3j473l?entry=ttu" location="" text="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place/Groß-Gerau+Europaring/@49.9110068,8.4809154,18.75z/data=!4m6!3m5!1s0x47bd9d76920f771b:0x296969e57061794b!8m2!3d49.91101!4d8.48241!16s/g/11szr6t41n?entry=ttu" location="" text="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place/Groß-Gerau+Europaring/@49.9110068,8.4809154,18.75z/data=!4m6!3m5!1s0x47bd9d768279590f:0x7a2419e251829656!8m2!3d49.91131!4d8.48124!16s/g/11szr86nv3?entry=ttu" location="" text="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place/Groß-Gerau-Dornberg+Pforte/@49.909003,8.4852982,18.75z/data=!4m6!3m5!1s0x47bd9d77548d7813:0x179ff2afbbcd06a6!8m2!3d49.90891!4d8.48673!16s/g/11r_26m_y2?entry=ttu" location="" text="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place/Groß-Gerau-Dornberg+Pforte/@49.909003,8.4852982,18.75z/data=!4m6!3m5!1s0x47bd9d70aaca73bb:0x7a5206edc09fc155!8m2!3d49.90876!4d8.4869!16s/g/11r_271nd0?entry=ttu" location="" text="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place/Groß-Gerau-Dornberg+Bahnhof+Westseite/@49.911884,8.4926246,18.75z/data=!4m6!3m5!1s0x47bd9d78c90ad509:0x13097781dcdd79fe!8m2!3d49.91195!4d8.49402!16s/g/11szr6kpbf?entry=ttu" location="" text="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@49.9086663,8.4991304,3a,15y,354.59h,86.87t/data=!3m7!1e1!3m5!1s0xDIaVIFOzgb272P4eLHfQ!2e0!6shttps://streetviewpixels-pa.googleapis.com/v1/thumbnail?cb_client=maps_sv.tactile&amp;w=900&amp;h=600&amp;pitch=3.1303463444495776&amp;panoid=0xDIaVIFOzgb272P4eLHfQ&amp;yaw=354.59404965318595!7i16384!8i8192?coh=205410&amp;entry=ttu&amp;g_ep=EgoyMDI0MTAyOS4wIKXMDSoASAFQAw==" location="" text="https://www.google.de/maps/@49.9086663,8.4991304,3a,15y,354.59h,86.87t/data=!3m7!1e1!3m5!1s0xDIaVIFOzgb272P4eLHfQ!2e0!6shttps:%2F%2Fstreetviewpixels-pa.googleapis.com%2Fv1%2Fthumbnail%3Fcb_client%3Dmaps_sv.tactile%26w%3D900%26h%3D600%26pitch%3D3.1303463444495776%26panoid%3D0xDIaVIFOzgb272P4eLHfQ%26yaw%3D354.59404965318595!7i16384!8i8192?coh=205410&amp;entry=ttu&amp;g_ep=EgoyMDI0MTAyOS4wIKXMDSoASAFQAw%3D%3D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@49.8801176,8.4857821,3a,75y,8.81h,75.85t/data=!3m7!1e1!3m5!1sj6C1PySeduM9r08LpZ5nyg!2e0!6shttps://streetviewpixels-pa.googleapis.com/v1/thumbnail?panoid=j6C1PySeduM9r08LpZ5nyg&amp;cb_client=search.gws-prod.gps&amp;w=86&amp;h=86&amp;yaw=325.98785&amp;pitch=0&amp;thumbfov=100!7i16384!8i8192?entry=ttu" location="" text="https://www.google.de/maps/@49.8801176,8.4857821,3a,75y,8.81h,75.85t/data=!3m7!1e1!3m5!1sj6C1PySeduM9r08LpZ5nyg!2e0!6shttps:%2F%2Fstreetviewpixels-pa.googleapis.com%2Fv1%2Fthumbnail%3Fpanoid%3Dj6C1PySeduM9r08LpZ5nyg%26cb_client%3Dsearch.gws-prod.gps%26w%3D86%26h%3D86%26yaw%3D325.98785%26pitch%3D0%26thumbfov%3D100!7i16384!8i8192?entry=ttu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@49.8786575,8.4818182,3a,75y,2.06h,90t/data=!3m7!1e1!3m5!1sdNkfRnc8YB_DBgpGh0S7dw!2e0!6shttps://streetviewpixels-pa.googleapis.com/v1/thumbnail?panoid=dNkfRnc8YB_DBgpGh0S7dw&amp;cb_client=search.gws-prod.gps&amp;w=86&amp;h=86&amp;yaw=2.0576696&amp;pitch=0&amp;thumbfov=100!7i16384!8i8192?entry=ttu" location="" text="https://www.google.de/maps/@49.8786575,8.4818182,3a,75y,2.06h,90t/data=!3m7!1e1!3m5!1sdNkfRnc8YB_DBgpGh0S7dw!2e0!6shttps:%2F%2Fstreetviewpixels-pa.googleapis.com%2Fv1%2Fthumbnail%3Fpanoid%3DdNkfRnc8YB_DBgpGh0S7dw%26cb_client%3Dsearch.gws-prod.gps%26w%3D86%26h%3D86%26yaw%3D2.0576696%26pitch%3D0%26thumbfov%3D100!7i16384!8i8192?entry=ttu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@49.8787133,8.4820807,3a,75y,132.41h,90t/data=!3m6!1e1!3m4!1sbGMcuhbLDjr5vV7_kU004A!2e0!7i16384!8i8192?entry=ttu" location="" text="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place/Groß-Gerau-Dornheim+Rathausplatz/@49.8772639,8.4817782,19.75z/data=!4m9!1m2!2m1!1sbushaltestelle!3m5!1s0x47bd9d53db423b93:0xf69df220ebe80206!8m2!3d49.87761!4d8.48201!16s/g/11qc3jx_8z?entry=ttu" location="" text="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place/Groß-Gerau-Dornheim+Rathausplatz/@49.8769491,8.4802658,19z/data=!4m9!1m2!2m1!1sbushaltestelle!3m5!1s0x47bd9d53cbb4424d:0xaaf6afe05f941db2!8m2!3d49.87714!4d8.481!16s/g/11r_26qhcc?entry=ttu" location="" text="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place/Groß-Gerau-Dornheim+Friedhof/@49.8755964,8.4753566,18z/data=!4m10!1m2!2m1!1sbushaltestelle!3m6!1s0x47bd9d4d7c61b8e3:0xb15e0eb46f16565f!8m2!3d49.87552!4d8.47662!15sCg5idXNoYWx0ZXN0ZWxsZZIBCGJ1c19zdG9w4AEA!16s/g/11r_26k3mk?entry=ttu" location="" text="https://www.google.de/maps/place/Gro%C3%9F-Gerau-Dornheim+Friedhof/@49.8755964,8.4753566,18z/data=!4m10!1m2!2m1!1sbushaltestelle!3m6!1s0x47bd9d4d7c61b8e3:0xb15e0eb46f16565f!8m2!3d49.87552!4d8.47662!15sCg5idXNoYWx0ZXN0ZWxsZZIBCGJ1c19zdG9w4AEA!16s%2Fg%2F11r_26k3mk?entry=ttu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place/Groß-Gerau-Dornheim+Friedhof/@49.8755964,8.4753566,18z/data=!4m9!1m2!2m1!1sbushaltestelle!3m5!1s0x47bd9d4d7cdd629b:0x4651c2c652201eae!8m2!3d49.87543!4d8.47667!16s/g/11szr65qs6?entry=ttu" location="" text="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place/Groß-Gerau-Dornheim+Riedhalle/@49.8750844,8.4822865,19.75z/data=!4m10!1m2!2m1!1sbushaltestelle!3m6!1s0x47bd9d537af0f489:0x2e8a1510d0205569!8m2!3d49.87504!4d8.48268!15sCg5idXNoYWx0ZXN0ZWxsZZIBCGJ1c19zdG9w4AEA!16s/g/11szr5flgk?entry=ttu" location="" text="https://www.google.de/maps/place/Gro%C3%9F-Gerau-Dornheim+Riedhalle/@49.8750844,8.4822865,19.75z/data=!4m10!1m2!2m1!1sbushaltestelle!3m6!1s0x47bd9d537af0f489:0x2e8a1510d0205569!8m2!3d49.87504!4d8.48268!15sCg5idXNoYWx0ZXN0ZWxsZZIBCGJ1c19zdG9w4AEA!16s%2Fg%2F11szr5flgk?entry=ttu"/>
          </pm:charSpec>
        </ext>
      </extLst>
    </font>
    <font>
      <name val="Calibri"/>
      <family val="2"/>
      <color rgb="FF0563C1"/>
      <sz val="12"/>
      <u val="single"/>
      <extLst>
        <ext uri="smNativeData">
          <pm:charSpec xmlns:pm="smNativeData" id="1745249068" fgClr="0563C1" ulstyle="single" kern="1">
            <pm:latin face="Calibri" sz="240" lang="default"/>
            <pm:cs face="Times New Roman" sz="240" lang="default"/>
            <pm:ea face="SimSun" sz="240" lang="default"/>
            <hyperlink type="6" url="https://www.google.de/maps/place/Groß-Gerau-Dornheim+Riedhalle/@49.8750844,8.4822865,19.75z/data=!4m9!1m2!2m1!1sbushaltestelle!3m5!1s0x47bd9d537a3466bb:0x6641def03ed88578!8m2!3d49.87516!4d8.4827601!16s/g/11qc3h0s5y?entry=ttu" location="" text=""/>
          </pm:charSpec>
        </ext>
      </extLst>
    </font>
  </fonts>
  <fills count="1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2DCDB"/>
        <bgColor rgb="FFFFFFFF"/>
        <extLst>
          <ext uri="smNativeData">
            <pm:shade xmlns:pm="smNativeData" id="1745249068" type="1" fgLvl="100" fgClr="00F2DCDB" bgLvl="100" bgClr="00F2DCDB"/>
          </ext>
        </extLst>
      </patternFill>
    </fill>
    <fill>
      <patternFill patternType="solid">
        <fgColor rgb="FFC0504D"/>
        <bgColor rgb="FFFFFFFF"/>
        <extLst>
          <ext uri="smNativeData">
            <pm:shade xmlns:pm="smNativeData" id="1745249068" type="1" fgLvl="100" fgClr="00C0504D" bgLvl="100" bgClr="00C0504D"/>
          </ext>
        </extLst>
      </patternFill>
    </fill>
    <fill>
      <patternFill patternType="solid">
        <fgColor rgb="FFFFFFFF"/>
        <bgColor rgb="FFFFFFFF"/>
        <extLst>
          <ext uri="smNativeData">
            <pm:shade xmlns:pm="smNativeData" id="1745249068" type="1" fgLvl="100" fgClr="00FFFFFF" bgLvl="100" bgClr="00000000"/>
          </ext>
        </extLst>
      </patternFill>
    </fill>
  </fills>
  <borders count="12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45249068"/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45249068"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45249068"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45249068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45249068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45249068">
            <pm:line position="top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45249068">
            <pm:line position="top" type="1" style="0" width="20" dist="20" width2="20" rgb="000000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45249068">
            <pm:line position="top" type="1" style="0" width="20" dist="20" width2="20" rgb="000000"/>
            <pm:line position="bottom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45249068">
            <pm:line position="top" type="1" style="0" width="20" dist="20" width2="20" rgb="000000"/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4524906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4524906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45249068"/>
        </ext>
      </extLst>
    </border>
  </borders>
  <cellStyleXfs count="2">
    <xf numFmtId="0" fontId="0" fillId="0" borderId="0" applyNumberFormat="1" applyFont="1" applyFill="1" applyBorder="1" applyAlignment="1" applyProtection="1"/>
    <xf numFmtId="0" fontId="5" fillId="0" borderId="0" applyNumberFormat="0" applyFont="1" applyFill="0" applyBorder="0" applyAlignment="0" applyProtection="0"/>
  </cellStyleXfs>
  <cellXfs count="117">
    <xf numFmtId="0" fontId="0" fillId="0" borderId="0" xfId="0"/>
    <xf numFmtId="0" fontId="5" fillId="0" borderId="0" xfId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4" fillId="0" borderId="0" xfId="0" applyFont="1"/>
    <xf numFmtId="0" fontId="4" fillId="0" borderId="5" xfId="0" applyFont="1" applyBorder="1"/>
    <xf numFmtId="0" fontId="4" fillId="0" borderId="1" xfId="0" applyFont="1" applyBorder="1"/>
    <xf numFmtId="0" fontId="5" fillId="0" borderId="4" xfId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4" xfId="0" applyFont="1" applyBorder="1" applyAlignment="1">
      <alignment wrapText="1"/>
    </xf>
    <xf numFmtId="0" fontId="9" fillId="0" borderId="5" xfId="0" applyFont="1" applyBorder="1"/>
    <xf numFmtId="0" fontId="9" fillId="0" borderId="6" xfId="0" applyFont="1" applyBorder="1" applyAlignment="1">
      <alignment wrapText="1"/>
    </xf>
    <xf numFmtId="0" fontId="10" fillId="0" borderId="0" xfId="0" applyFont="1"/>
    <xf numFmtId="0" fontId="9" fillId="0" borderId="0" xfId="0" applyFont="1"/>
    <xf numFmtId="0" fontId="4" fillId="0" borderId="5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7" fillId="0" borderId="0" xfId="0" applyFont="1"/>
    <xf numFmtId="0" fontId="8" fillId="0" borderId="0" xfId="0" applyFont="1"/>
    <xf numFmtId="14" fontId="8" fillId="0" borderId="0" xfId="0" applyNumberFormat="1" applyFont="1"/>
    <xf numFmtId="14" fontId="9" fillId="0" borderId="0" xfId="0" applyNumberFormat="1" applyFont="1"/>
    <xf numFmtId="0" fontId="11" fillId="0" borderId="0" xfId="0" applyFont="1"/>
    <xf numFmtId="14" fontId="8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10" fontId="4" fillId="0" borderId="0" xfId="0" applyNumberFormat="1" applyFont="1"/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wrapText="1"/>
    </xf>
    <xf numFmtId="0" fontId="4" fillId="0" borderId="4" xfId="1" applyFont="1" applyBorder="1" applyAlignment="1">
      <alignment horizontal="center" wrapText="1"/>
    </xf>
    <xf numFmtId="0" fontId="4" fillId="0" borderId="6" xfId="1" applyFont="1" applyBorder="1" applyAlignment="1">
      <alignment horizontal="center" wrapText="1"/>
    </xf>
    <xf numFmtId="0" fontId="12" fillId="0" borderId="2" xfId="0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1" applyFont="1" applyBorder="1" applyAlignment="1">
      <alignment wrapText="1"/>
    </xf>
    <xf numFmtId="0" fontId="4" fillId="0" borderId="6" xfId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3" fillId="0" borderId="4" xfId="1" applyFont="1" applyBorder="1" applyAlignment="1">
      <alignment wrapText="1"/>
    </xf>
    <xf numFmtId="0" fontId="14" fillId="0" borderId="4" xfId="1" applyFont="1" applyBorder="1" applyAlignment="1">
      <alignment wrapText="1"/>
    </xf>
    <xf numFmtId="0" fontId="15" fillId="0" borderId="4" xfId="1" applyFont="1" applyBorder="1" applyAlignment="1">
      <alignment wrapText="1"/>
    </xf>
    <xf numFmtId="0" fontId="16" fillId="0" borderId="4" xfId="1" applyFont="1" applyBorder="1" applyAlignment="1">
      <alignment wrapText="1"/>
    </xf>
    <xf numFmtId="0" fontId="17" fillId="0" borderId="4" xfId="1" applyFont="1" applyBorder="1" applyAlignment="1">
      <alignment wrapText="1"/>
    </xf>
    <xf numFmtId="0" fontId="18" fillId="0" borderId="4" xfId="1" applyFont="1" applyBorder="1" applyAlignment="1">
      <alignment wrapText="1"/>
    </xf>
    <xf numFmtId="0" fontId="19" fillId="0" borderId="4" xfId="1" applyFont="1" applyBorder="1" applyAlignment="1">
      <alignment wrapText="1"/>
    </xf>
    <xf numFmtId="0" fontId="20" fillId="0" borderId="4" xfId="1" applyFont="1" applyBorder="1" applyAlignment="1">
      <alignment wrapText="1"/>
    </xf>
    <xf numFmtId="0" fontId="21" fillId="0" borderId="4" xfId="1" applyFont="1" applyBorder="1" applyAlignment="1">
      <alignment wrapText="1"/>
    </xf>
    <xf numFmtId="0" fontId="22" fillId="0" borderId="4" xfId="1" applyFont="1" applyBorder="1" applyAlignment="1">
      <alignment wrapText="1"/>
    </xf>
    <xf numFmtId="0" fontId="23" fillId="0" borderId="4" xfId="1" applyFont="1" applyBorder="1" applyAlignment="1">
      <alignment wrapText="1"/>
    </xf>
    <xf numFmtId="0" fontId="24" fillId="0" borderId="4" xfId="1" applyFont="1" applyBorder="1" applyAlignment="1">
      <alignment wrapText="1"/>
    </xf>
    <xf numFmtId="0" fontId="25" fillId="0" borderId="4" xfId="1" applyFont="1" applyBorder="1" applyAlignment="1">
      <alignment wrapText="1"/>
    </xf>
    <xf numFmtId="0" fontId="26" fillId="0" borderId="4" xfId="1" applyFont="1" applyBorder="1" applyAlignment="1">
      <alignment wrapText="1"/>
    </xf>
    <xf numFmtId="0" fontId="27" fillId="0" borderId="4" xfId="1" applyFont="1" applyBorder="1" applyAlignment="1">
      <alignment wrapText="1"/>
    </xf>
    <xf numFmtId="0" fontId="28" fillId="0" borderId="4" xfId="1" applyFont="1" applyBorder="1" applyAlignment="1">
      <alignment wrapText="1"/>
    </xf>
    <xf numFmtId="0" fontId="29" fillId="0" borderId="4" xfId="1" applyFont="1" applyBorder="1" applyAlignment="1">
      <alignment wrapText="1"/>
    </xf>
    <xf numFmtId="0" fontId="30" fillId="0" borderId="4" xfId="1" applyFont="1" applyBorder="1" applyAlignment="1">
      <alignment wrapText="1"/>
    </xf>
    <xf numFmtId="0" fontId="31" fillId="0" borderId="4" xfId="1" applyFont="1" applyBorder="1" applyAlignment="1">
      <alignment wrapText="1"/>
    </xf>
    <xf numFmtId="0" fontId="32" fillId="0" borderId="4" xfId="1" applyFont="1" applyBorder="1" applyAlignment="1">
      <alignment wrapText="1"/>
    </xf>
    <xf numFmtId="0" fontId="33" fillId="0" borderId="4" xfId="1" applyFont="1" applyBorder="1" applyAlignment="1">
      <alignment wrapText="1"/>
    </xf>
    <xf numFmtId="0" fontId="34" fillId="0" borderId="4" xfId="1" applyFont="1" applyBorder="1" applyAlignment="1">
      <alignment wrapText="1"/>
    </xf>
    <xf numFmtId="0" fontId="35" fillId="0" borderId="4" xfId="1" applyFont="1" applyBorder="1" applyAlignment="1">
      <alignment wrapText="1"/>
    </xf>
    <xf numFmtId="0" fontId="36" fillId="0" borderId="4" xfId="1" applyFont="1" applyBorder="1" applyAlignment="1">
      <alignment wrapText="1"/>
    </xf>
    <xf numFmtId="0" fontId="37" fillId="0" borderId="4" xfId="1" applyFont="1" applyBorder="1" applyAlignment="1">
      <alignment wrapText="1"/>
    </xf>
    <xf numFmtId="0" fontId="38" fillId="0" borderId="4" xfId="1" applyFont="1" applyBorder="1" applyAlignment="1">
      <alignment wrapText="1"/>
    </xf>
    <xf numFmtId="0" fontId="39" fillId="0" borderId="4" xfId="1" applyFont="1" applyBorder="1" applyAlignment="1">
      <alignment wrapText="1"/>
    </xf>
    <xf numFmtId="0" fontId="40" fillId="0" borderId="4" xfId="1" applyFont="1" applyBorder="1" applyAlignment="1">
      <alignment wrapText="1"/>
    </xf>
    <xf numFmtId="0" fontId="41" fillId="0" borderId="4" xfId="1" applyFont="1" applyBorder="1" applyAlignment="1">
      <alignment wrapText="1"/>
    </xf>
    <xf numFmtId="0" fontId="42" fillId="0" borderId="4" xfId="1" applyFont="1" applyBorder="1" applyAlignment="1">
      <alignment wrapText="1"/>
    </xf>
    <xf numFmtId="0" fontId="43" fillId="0" borderId="5" xfId="1" applyFont="1" applyBorder="1" applyAlignment="1">
      <alignment wrapText="1"/>
    </xf>
    <xf numFmtId="0" fontId="44" fillId="0" borderId="4" xfId="1" applyFont="1" applyBorder="1" applyAlignment="1">
      <alignment wrapText="1"/>
    </xf>
    <xf numFmtId="0" fontId="45" fillId="0" borderId="4" xfId="1" applyFont="1" applyBorder="1" applyAlignment="1">
      <alignment wrapText="1"/>
    </xf>
    <xf numFmtId="0" fontId="46" fillId="0" borderId="4" xfId="1" applyFont="1" applyBorder="1" applyAlignment="1">
      <alignment wrapText="1"/>
    </xf>
    <xf numFmtId="0" fontId="47" fillId="0" borderId="4" xfId="1" applyFont="1" applyBorder="1" applyAlignment="1">
      <alignment wrapText="1"/>
    </xf>
    <xf numFmtId="0" fontId="48" fillId="0" borderId="4" xfId="1" applyFont="1" applyBorder="1" applyAlignment="1">
      <alignment wrapText="1"/>
    </xf>
    <xf numFmtId="0" fontId="49" fillId="0" borderId="4" xfId="1" applyFont="1" applyBorder="1" applyAlignment="1">
      <alignment wrapText="1"/>
    </xf>
    <xf numFmtId="0" fontId="50" fillId="0" borderId="4" xfId="1" applyFont="1" applyBorder="1" applyAlignment="1">
      <alignment wrapText="1"/>
    </xf>
    <xf numFmtId="0" fontId="51" fillId="0" borderId="4" xfId="1" applyFont="1" applyBorder="1" applyAlignment="1">
      <alignment wrapText="1"/>
    </xf>
    <xf numFmtId="0" fontId="52" fillId="0" borderId="4" xfId="1" applyFont="1" applyBorder="1" applyAlignment="1">
      <alignment wrapText="1"/>
    </xf>
    <xf numFmtId="0" fontId="53" fillId="0" borderId="4" xfId="1" applyFont="1" applyBorder="1" applyAlignment="1">
      <alignment wrapText="1"/>
    </xf>
    <xf numFmtId="0" fontId="54" fillId="0" borderId="4" xfId="1" applyFont="1" applyBorder="1" applyAlignment="1">
      <alignment wrapText="1"/>
    </xf>
    <xf numFmtId="0" fontId="55" fillId="0" borderId="4" xfId="1" applyFont="1" applyBorder="1" applyAlignment="1">
      <alignment wrapText="1"/>
    </xf>
    <xf numFmtId="0" fontId="56" fillId="0" borderId="4" xfId="1" applyFont="1" applyBorder="1" applyAlignment="1">
      <alignment wrapText="1"/>
    </xf>
    <xf numFmtId="0" fontId="57" fillId="0" borderId="4" xfId="1" applyFont="1" applyBorder="1" applyAlignment="1">
      <alignment wrapText="1"/>
    </xf>
    <xf numFmtId="0" fontId="58" fillId="0" borderId="4" xfId="1" applyFont="1" applyBorder="1" applyAlignment="1">
      <alignment wrapText="1"/>
    </xf>
    <xf numFmtId="0" fontId="59" fillId="0" borderId="4" xfId="1" applyFont="1" applyBorder="1" applyAlignment="1">
      <alignment wrapText="1"/>
    </xf>
    <xf numFmtId="0" fontId="60" fillId="0" borderId="4" xfId="1" applyFont="1" applyBorder="1" applyAlignment="1">
      <alignment wrapText="1"/>
    </xf>
    <xf numFmtId="0" fontId="61" fillId="0" borderId="4" xfId="1" applyFont="1" applyBorder="1" applyAlignment="1">
      <alignment wrapText="1"/>
    </xf>
    <xf numFmtId="0" fontId="62" fillId="0" borderId="4" xfId="1" applyFont="1" applyBorder="1" applyAlignment="1">
      <alignment wrapText="1"/>
    </xf>
    <xf numFmtId="0" fontId="63" fillId="0" borderId="4" xfId="1" applyFont="1" applyBorder="1" applyAlignment="1">
      <alignment wrapText="1"/>
    </xf>
    <xf numFmtId="0" fontId="64" fillId="0" borderId="4" xfId="1" applyFont="1" applyBorder="1" applyAlignment="1">
      <alignment wrapText="1"/>
    </xf>
    <xf numFmtId="0" fontId="65" fillId="0" borderId="4" xfId="1" applyFont="1" applyBorder="1" applyAlignment="1">
      <alignment wrapText="1"/>
    </xf>
    <xf numFmtId="0" fontId="66" fillId="0" borderId="4" xfId="1" applyFont="1" applyBorder="1" applyAlignment="1">
      <alignment wrapText="1"/>
    </xf>
    <xf numFmtId="0" fontId="67" fillId="0" borderId="4" xfId="1" applyFont="1" applyBorder="1" applyAlignment="1">
      <alignment wrapText="1"/>
    </xf>
    <xf numFmtId="0" fontId="68" fillId="0" borderId="4" xfId="1" applyFont="1" applyBorder="1" applyAlignment="1">
      <alignment wrapText="1"/>
    </xf>
    <xf numFmtId="0" fontId="69" fillId="0" borderId="4" xfId="1" applyFont="1" applyBorder="1" applyAlignment="1">
      <alignment wrapText="1"/>
    </xf>
    <xf numFmtId="0" fontId="70" fillId="0" borderId="4" xfId="1" applyFont="1" applyBorder="1" applyAlignment="1">
      <alignment wrapText="1"/>
    </xf>
    <xf numFmtId="0" fontId="71" fillId="0" borderId="4" xfId="1" applyFont="1" applyBorder="1" applyAlignment="1">
      <alignment wrapText="1"/>
    </xf>
    <xf numFmtId="0" fontId="72" fillId="0" borderId="4" xfId="1" applyFont="1" applyBorder="1" applyAlignment="1">
      <alignment wrapText="1"/>
    </xf>
    <xf numFmtId="0" fontId="73" fillId="0" borderId="4" xfId="1" applyFont="1" applyBorder="1" applyAlignment="1">
      <alignment wrapText="1"/>
    </xf>
    <xf numFmtId="0" fontId="74" fillId="0" borderId="4" xfId="1" applyFont="1" applyBorder="1" applyAlignment="1">
      <alignment wrapText="1"/>
    </xf>
    <xf numFmtId="0" fontId="75" fillId="0" borderId="4" xfId="1" applyFont="1" applyBorder="1" applyAlignment="1">
      <alignment wrapText="1"/>
    </xf>
    <xf numFmtId="0" fontId="76" fillId="0" borderId="4" xfId="1" applyFont="1" applyBorder="1" applyAlignment="1">
      <alignment wrapText="1"/>
    </xf>
    <xf numFmtId="0" fontId="77" fillId="0" borderId="4" xfId="1" applyFont="1" applyBorder="1" applyAlignment="1">
      <alignment wrapText="1"/>
    </xf>
    <xf numFmtId="0" fontId="78" fillId="0" borderId="6" xfId="1" applyFont="1" applyBorder="1" applyAlignment="1">
      <alignment wrapText="1"/>
    </xf>
  </cellXfs>
  <cellStyles count="2">
    <cellStyle name="Normal" xfId="0" builtinId="0" customBuiltin="1"/>
    <cellStyle name="Hyperlink" xfId="1" builtinId="8" customBuiltin="1"/>
  </cellStyles>
  <tableStyles count="0"/>
  <extLst>
    <ext uri="smNativeData">
      <pm:charStyles xmlns:pm="smNativeData" id="1745249068" count="1">
        <pm:charStyle name="Normal" fontId="0" Id="1"/>
      </pm:charStyles>
      <pm:colors xmlns:pm="smNativeData" id="1745249068" count="7">
        <pm:color name="Farbe 24" rgb="0563C1"/>
        <pm:color name="Farbe 25" rgb="F4AF82"/>
        <pm:color name="Farbe 26" rgb="FBE3D5"/>
        <pm:color name="Farbe 27" rgb="ED7D31"/>
        <pm:color name="Farbe 28" rgb="DA9694"/>
        <pm:color name="Farbe 29" rgb="F2DCDB"/>
        <pm:color name="Farbe 30" rgb="C0504D"/>
      </pm:color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drawings/_rels/drawing1.xml.rels><?xml version="1.0" encoding="UTF-8" standalone="yes" 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0</xdr:rowOff>
    </xdr:from>
    <xdr:to>
      <xdr:col>4</xdr:col>
      <xdr:colOff>1311910</xdr:colOff>
      <xdr:row>35</xdr:row>
      <xdr:rowOff>96520</xdr:rowOff>
    </xdr:to>
    <xdr:pic macro="">
      <xdr:nvPicPr>
        <xdr:cNvPr id="2" name="Grafik1"/>
        <xdr:cNvPicPr>
          <a:picLocks noChangeAspect="1"/>
          <a:extLst>
            <a:ext uri="smNativeData">
              <pm:smNativeData xmlns:pm="smNativeData" val="SMDATA_16_LGMGaBMAAAAlAAAAEQAAAK8B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AAAAAjAAAABAAAAGQAAAAXAAAAFAAAAAAAAAAAAAAA/38AAP9/AAAAAAAACQAAAAQAAABmDQAAHgAAAGgAAAAAAAAAAAAAAAAAAAAAAAAAAAAAABAnAAAQJwAAAAAAAAAAAAAAAAAAAAAAAAAAAAAAAAAAAAAAAAAAAAAUAAAAAAAAAMDA/wAAAAAAZAAAADIAAAAAAAAAZAAAAAAAAAB/f38ACgAAACIAAAAYAAAAAAAAAAAAAAAAAAAAAAAAAAAAAAAAAAAAJAAAACQAAAAAAAAABwAAAAAAAAAAAAAAAAAAAAAAAAAAAAAAAAAAAH9/fwAlAAAAWAAAAAAAAAAAAAAAAAAAAAAAAAAAAAAAAAAAAAAAAAAAAAAAAAAAAAAAAAAAAAAAPwAAAAAAAACghgEAAAAAAAAAAAAAAAAADAAAAAEAAAAAAAAAAAAAAAAAAAAhAAAAMAAAACwAAAAQAAAAAAAAAAAAAAAjAAAABAAAANYBiwMAAAAAVBUAAEApAAA8GQAAAQAAADAAAAAUAAAAAAAAAAAA//8AAAEAAAD//wAAAQA="/>
            </a:ext>
          </a:extLst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467100"/>
          <a:ext cx="6705600" cy="410210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</xdr:wsDr>
</file>

<file path=xl/tables/table1.xml><?xml version="1.0" encoding="utf-8"?>
<table xmlns="http://schemas.openxmlformats.org/spreadsheetml/2006/main" id="1" name="Tabelle2" displayName="Tabelle2" ref="A3:E15" totalsRowShown="0">
  <autoFilter ref="A3:E15"/>
  <tableColumns count="5">
    <tableColumn id="1" name="Spalte1" totalsRowLabel="Ergebnis"/>
    <tableColumn id="2" name="Bushaltestellen"/>
    <tableColumn id="3" name="Barrierefreiheit"/>
    <tableColumn id="4" name="Sitzgelegenheit"/>
    <tableColumn id="5" name="Witterungsschutz" totalsRowFunction="sum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id="2" name="Tabelle1" displayName="Tabelle1" ref="A2:H13" totalsRowShown="0">
  <autoFilter ref="A2:H13"/>
  <tableColumns count="8">
    <tableColumn id="1" name="Haltestelle" totalsRowLabel="Ergebnis"/>
    <tableColumn id="2" name="Barrierefreiheit"/>
    <tableColumn id="3" name="Sitzgelegenheit"/>
    <tableColumn id="4" name="Witterungsschutz"/>
    <tableColumn id="5" name="Foto"/>
    <tableColumn id="6" name="Link Google Maps"/>
    <tableColumn id="7" name="Prio"/>
    <tableColumn id="8" name="Anmerkungen" totalsRowFunction="sum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id="3" name="Tabelle137" displayName="Tabelle137" ref="A2:H28" totalsRowCount="1">
  <autoFilter ref="A2:H27"/>
  <tableColumns count="8">
    <tableColumn id="1" name="Haltestelle" totalsRowFunction="custom">
      <totalsRowFormula>COUNTA(Tabelle137[[Haltestelle]])</totalsRowFormula>
    </tableColumn>
    <tableColumn id="2" name="Barrierefreiheit" totalsRowFunction="custom">
      <totalsRowFormula>COUNTIF(Tabelle137[[Barrierefreiheit]],"ja")</totalsRowFormula>
    </tableColumn>
    <tableColumn id="3" name="Sitzgelegenheit" totalsRowFunction="custom">
      <totalsRowFormula>COUNTIF(Tabelle137[[Sitzgelegenheit]],"ja")</totalsRowFormula>
    </tableColumn>
    <tableColumn id="4" name="Witterungsschutz" totalsRowFunction="custom">
      <totalsRowFormula>COUNTIF(Tabelle137[[Witterungsschutz]],"ja")</totalsRowFormula>
    </tableColumn>
    <tableColumn id="5" name="Foto" totalsRowFunction="custom">
      <totalsRowFormula>COUNTIF(Tabelle137[[Foto]],"ja")</totalsRowFormula>
    </tableColumn>
    <tableColumn id="6" name="Link Google Maps"/>
    <tableColumn id="7" name="Prio"/>
    <tableColumn id="8" name="Anmerkungen" totalsRowFunction="sum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id="4" name="Tabelle134" displayName="Tabelle134" ref="A2:H10" totalsRowShown="0">
  <autoFilter ref="A2:H10"/>
  <tableColumns count="8">
    <tableColumn id="1" name="Haltestelle" totalsRowLabel="Ergebnis"/>
    <tableColumn id="2" name="Barrierefreiheit"/>
    <tableColumn id="3" name="Sitzgelegenheit"/>
    <tableColumn id="4" name="Witterungsschutz"/>
    <tableColumn id="5" name="Foto"/>
    <tableColumn id="6" name="Link Google Maps"/>
    <tableColumn id="7" name="Prio"/>
    <tableColumn id="8" name="Anmerkungen" totalsRowFunction="sum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id="5" name="Tabelle1345" displayName="Tabelle1345" ref="A2:H29" totalsRowShown="0">
  <autoFilter ref="A2:H29"/>
  <tableColumns count="8">
    <tableColumn id="1" name="Haltestelle" totalsRowLabel="Ergebnis"/>
    <tableColumn id="2" name="Barrierefreiheit"/>
    <tableColumn id="3" name="Sitzgelegenheit"/>
    <tableColumn id="4" name="Witterungsschutz"/>
    <tableColumn id="5" name="Foto"/>
    <tableColumn id="6" name="Link Google Maps"/>
    <tableColumn id="7" name="Prio"/>
    <tableColumn id="8" name="Anmerkungen" totalsRowFunction="sum"/>
  </tableColumns>
  <tableStyleInfo name="TableStyleMedium3" showFirstColumn="0" showLastColumn="0" showRowStripes="1" showColumnStripes="0"/>
</table>
</file>

<file path=xl/tables/table6.xml><?xml version="1.0" encoding="utf-8"?>
<table xmlns="http://schemas.openxmlformats.org/spreadsheetml/2006/main" id="6" name="Tabelle13456" displayName="Tabelle13456" ref="A2:H13" totalsRowShown="0">
  <autoFilter ref="A2:H13"/>
  <tableColumns count="8">
    <tableColumn id="1" name="Haltestelle" totalsRowLabel="Ergebnis"/>
    <tableColumn id="2" name="Barrierefreiheit"/>
    <tableColumn id="3" name="Sitzgelegenheit"/>
    <tableColumn id="4" name="Witterungsschutz"/>
    <tableColumn id="5" name="Foto"/>
    <tableColumn id="6" name="Link Google Maps"/>
    <tableColumn id="7" name="Prio"/>
    <tableColumn id="8" name="Anmerkungen" totalsRowFunction="sum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 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table" Target="../tables/table1.xml"/></Relationships>
</file>

<file path=xl/worksheets/_rels/sheet2.xml.rels><?xml version="1.0" encoding="UTF-8" standalone="yes" ?>
<Relationships xmlns="http://schemas.openxmlformats.org/package/2006/relationships"><Relationship Id="rId1" Type="http://schemas.openxmlformats.org/officeDocument/2006/relationships/hyperlink" Target="https://www.google.de/maps/@49.8801176,8.4857821,3a,75y,8.81h,75.85t/data=!3m7!1e1!3m5!1sj6C1PySeduM9r08LpZ5nyg!2e0!6shttps://streetviewpixels-pa.googleapis.com/v1/thumbnail?panoid=j6C1PySeduM9r08LpZ5nyg&amp;cb_client=search.gws-prod.gps&amp;w=86&amp;h=86&amp;yaw=325.98785&amp;pitch=0&amp;thumbfov=100!7i16384!8i8192?entry=ttu" TargetMode="External"/><Relationship Id="rId2" Type="http://schemas.openxmlformats.org/officeDocument/2006/relationships/hyperlink" Target="https://www.google.de/maps/@49.8786575,8.4818182,3a,75y,2.06h,90t/data=!3m7!1e1!3m5!1sdNkfRnc8YB_DBgpGh0S7dw!2e0!6shttps://streetviewpixels-pa.googleapis.com/v1/thumbnail?panoid=dNkfRnc8YB_DBgpGh0S7dw&amp;cb_client=search.gws-prod.gps&amp;w=86&amp;h=86&amp;yaw=2.0576696&amp;pitch=0&amp;thumbfov=100!7i16384!8i8192?entry=ttu" TargetMode="External"/><Relationship Id="rId3" Type="http://schemas.openxmlformats.org/officeDocument/2006/relationships/hyperlink" Target="https://www.google.de/maps/@49.8787133,8.4820807,3a,75y,132.41h,90t/data=!3m6!1e1!3m4!1sbGMcuhbLDjr5vV7_kU004A!2e0!7i16384!8i8192?entry=ttu" TargetMode="External"/><Relationship Id="rId4" Type="http://schemas.openxmlformats.org/officeDocument/2006/relationships/hyperlink" Target="https://www.google.de/maps/place/Gro&#223;-Gerau-Dornheim+Rathausplatz/@49.8772639,8.4817782,19.75z/data=!4m9!1m2!2m1!1sbushaltestelle!3m5!1s0x47bd9d53db423b93:0xf69df220ebe80206!8m2!3d49.87761!4d8.48201!16s/g/11qc3jx_8z?entry=ttu" TargetMode="External"/><Relationship Id="rId5" Type="http://schemas.openxmlformats.org/officeDocument/2006/relationships/hyperlink" Target="https://www.google.de/maps/place/Gro&#223;-Gerau-Dornheim+Rathausplatz/@49.8769491,8.4802658,19z/data=!4m9!1m2!2m1!1sbushaltestelle!3m5!1s0x47bd9d53cbb4424d:0xaaf6afe05f941db2!8m2!3d49.87714!4d8.481!16s/g/11r_26qhcc?entry=ttu" TargetMode="External"/><Relationship Id="rId6" Type="http://schemas.openxmlformats.org/officeDocument/2006/relationships/hyperlink" Target="https://www.google.de/maps/place/Gro&#223;-Gerau-Dornheim+Friedhof/@49.8755964,8.4753566,18z/data=!4m10!1m2!2m1!1sbushaltestelle!3m6!1s0x47bd9d4d7c61b8e3:0xb15e0eb46f16565f!8m2!3d49.87552!4d8.47662!15sCg5idXNoYWx0ZXN0ZWxsZZIBCGJ1c19zdG9w4AEA!16s/g/11r_26k3mk?entry=ttu" TargetMode="External"/><Relationship Id="rId7" Type="http://schemas.openxmlformats.org/officeDocument/2006/relationships/hyperlink" Target="https://www.google.de/maps/place/Gro&#223;-Gerau-Dornheim+Friedhof/@49.8755964,8.4753566,18z/data=!4m9!1m2!2m1!1sbushaltestelle!3m5!1s0x47bd9d4d7cdd629b:0x4651c2c652201eae!8m2!3d49.87543!4d8.47667!16s/g/11szr65qs6?entry=ttu" TargetMode="External"/><Relationship Id="rId8" Type="http://schemas.openxmlformats.org/officeDocument/2006/relationships/hyperlink" Target="https://www.google.de/maps/place/Gro&#223;-Gerau-Dornheim+Riedhalle/@49.8750844,8.4822865,19.75z/data=!4m10!1m2!2m1!1sbushaltestelle!3m6!1s0x47bd9d537af0f489:0x2e8a1510d0205569!8m2!3d49.87504!4d8.48268!15sCg5idXNoYWx0ZXN0ZWxsZZIBCGJ1c19zdG9w4AEA!16s/g/11szr5flgk?entry=ttu" TargetMode="External"/><Relationship Id="rId9" Type="http://schemas.openxmlformats.org/officeDocument/2006/relationships/hyperlink" Target="https://www.google.de/maps/place/Gro&#223;-Gerau-Dornheim+Riedhalle/@49.8750844,8.4822865,19.75z/data=!4m9!1m2!2m1!1sbushaltestelle!3m5!1s0x47bd9d537a3466bb:0x6641def03ed88578!8m2!3d49.87516!4d8.4827601!16s/g/11qc3h0s5y?entry=ttu" TargetMode="External"/><Relationship Id="rId10" Type="http://schemas.openxmlformats.org/officeDocument/2006/relationships/table" Target="../tables/table2.xml"/></Relationships>
</file>

<file path=xl/worksheets/_rels/sheet3.xml.rels><?xml version="1.0" encoding="UTF-8" standalone="yes" ?>
<Relationships xmlns="http://schemas.openxmlformats.org/package/2006/relationships"><Relationship Id="rId1" Type="http://schemas.openxmlformats.org/officeDocument/2006/relationships/hyperlink" Target="https://www.google.de/maps/place/Gro&#223;-Gerau-Berkach+B+44/@49.8985995,8.4820475,17.75z/data=!4m6!3m5!1s0x47bd9d6ed23fbfd7:0xcd8f7455bbdfedd5!8m2!3d49.8992!4d8.48012!16s/g/11szr6g_wr?entry=ttu" TargetMode="External"/><Relationship Id="rId2" Type="http://schemas.openxmlformats.org/officeDocument/2006/relationships/hyperlink" Target="https://www.google.de/maps/place/Gro&#223;-Gerau-Berkach+Kirche/@49.8985995,8.4820475,17.75z/data=!4m6!3m5!1s0x47bd9d6f2f1fb267:0x67cbc7ff19fb1085!8m2!3d49.89935!4d8.4814!16s/g/11r_287yqy?entry=ttu" TargetMode="External"/><Relationship Id="rId3" Type="http://schemas.openxmlformats.org/officeDocument/2006/relationships/hyperlink" Target="https://www.google.de/maps/place/Gro&#223;-Gerau+Auf+Esch+III/@49.9026959,8.4766989,19z/data=!4m6!3m5!1s0x47bd9d6d98fdd33b:0x5bdb16178abcabeb!8m2!3d49.90327!4d8.4760899!16s/g/11qc3hqm69?entry=ttu" TargetMode="External"/><Relationship Id="rId4" Type="http://schemas.openxmlformats.org/officeDocument/2006/relationships/hyperlink" Target="https://www.google.de/maps/place/Gro&#223;-Gerau+Auf+Esch+III/@49.9026959,8.4766989,19z/data=!4m6!3m5!1s0x47bd9d6d9896240d:0x12a4605824991399!8m2!3d49.90318!4d8.47599!16s/g/11r_282j35?entry=ttu" TargetMode="External"/><Relationship Id="rId5" Type="http://schemas.openxmlformats.org/officeDocument/2006/relationships/hyperlink" Target="https://www.google.de/maps/place/Gro&#223;-Gerau+Br&#252;sseler+Ring/@49.9071228,8.4732454,18.25z/data=!4m6!3m5!1s0x47bd9d0cd25175a5:0x3a0eb29f3c1ea4d8!8m2!3d49.9077!4d8.47332!16s/g/11szr5nyby?entry=ttu" TargetMode="External"/><Relationship Id="rId6" Type="http://schemas.openxmlformats.org/officeDocument/2006/relationships/hyperlink" Target="https://www.google.de/maps/place/Gro&#223;-Gerau+Br&#252;sseler+Ring/@49.9071228,8.4732454,18.25z/data=!4m6!3m5!1s0x47bd9d0cd34270a3:0xc3b54c807f0486ed!8m2!3d49.90756!4d8.47342!16s/g/11r_27wvsq?entry=ttu" TargetMode="External"/><Relationship Id="rId7" Type="http://schemas.openxmlformats.org/officeDocument/2006/relationships/hyperlink" Target="https://www.google.de/maps/place/Gro&#223;-Gerau+Tielter+Stra&#223;e/@49.9100576,8.4737831,18.75z/data=!4m6!3m5!1s0x47bd9d0b4e728fa5:0xa64f2a4e18cfca43!8m2!3d49.91046!4d8.47394!16s/g/11szr604xd?entry=ttu" TargetMode="External"/><Relationship Id="rId8" Type="http://schemas.openxmlformats.org/officeDocument/2006/relationships/hyperlink" Target="https://www.google.de/maps/place/Gro&#223;-Gerau+Tielter+Stra&#223;e/@49.9098449,8.4736108,18.25z/data=!4m6!3m5!1s0x47bd9d0b4e2cc8dd:0xd365dafae7ad54ba!8m2!3d49.91041!4d8.47377!16s/g/11r_27wt1q?entry=ttu" TargetMode="External"/><Relationship Id="rId9" Type="http://schemas.openxmlformats.org/officeDocument/2006/relationships/hyperlink" Target="https://www.google.de/maps/place/Gro&#223;-Gerau+Hallenbad/@49.9143022,8.4764085,18.25z/data=!4m6!3m5!1s0x47bd9d7570af2759:0xf90cf0dc56b4c7f!8m2!3d49.9139!4d8.47827!16s/g/11r_26thmw?entry=ttu" TargetMode="External"/><Relationship Id="rId10" Type="http://schemas.openxmlformats.org/officeDocument/2006/relationships/hyperlink" Target="https://www.google.de/maps/place/Gro&#223;-Gerau+Landratsamt/@49.9118859,8.4783477,18.75z/data=!4m6!3m5!1s0x47bd9d7452859471:0xe490ae0728496f59!8m2!3d49.91181!4d8.47886!16s/g/11r_276cc5?entry=ttu" TargetMode="External"/><Relationship Id="rId11" Type="http://schemas.openxmlformats.org/officeDocument/2006/relationships/hyperlink" Target="https://www.google.de/maps/place/Gro&#223;-Gerau+Landratsamt/@49.9118999,8.4781046,18.25z/data=!4m6!3m5!1s0x47bd9d7452743df3:0xb113720c8cef8c4d!8m2!3d49.91172!4d8.47886!16s/g/11qc3j473l?entry=ttu" TargetMode="External"/><Relationship Id="rId12" Type="http://schemas.openxmlformats.org/officeDocument/2006/relationships/hyperlink" Target="https://www.google.de/maps/place/Gro&#223;-Gerau+Europaring/@49.9110068,8.4809154,18.75z/data=!4m6!3m5!1s0x47bd9d76920f771b:0x296969e57061794b!8m2!3d49.91101!4d8.48241!16s/g/11szr6t41n?entry=ttu" TargetMode="External"/><Relationship Id="rId13" Type="http://schemas.openxmlformats.org/officeDocument/2006/relationships/hyperlink" Target="https://www.google.de/maps/place/Gro&#223;-Gerau+Europaring/@49.9110068,8.4809154,18.75z/data=!4m6!3m5!1s0x47bd9d768279590f:0x7a2419e251829656!8m2!3d49.91131!4d8.48124!16s/g/11szr86nv3?entry=ttu" TargetMode="External"/><Relationship Id="rId14" Type="http://schemas.openxmlformats.org/officeDocument/2006/relationships/hyperlink" Target="https://www.google.de/maps/place/Gro&#223;-Gerau-Dornberg+Pforte/@49.909003,8.4852982,18.75z/data=!4m6!3m5!1s0x47bd9d77548d7813:0x179ff2afbbcd06a6!8m2!3d49.90891!4d8.48673!16s/g/11r_26m_y2?entry=ttu" TargetMode="External"/><Relationship Id="rId15" Type="http://schemas.openxmlformats.org/officeDocument/2006/relationships/hyperlink" Target="https://www.google.de/maps/place/Gro&#223;-Gerau-Dornberg+Pforte/@49.909003,8.4852982,18.75z/data=!4m6!3m5!1s0x47bd9d70aaca73bb:0x7a5206edc09fc155!8m2!3d49.90876!4d8.4869!16s/g/11r_271nd0?entry=ttu" TargetMode="External"/><Relationship Id="rId16" Type="http://schemas.openxmlformats.org/officeDocument/2006/relationships/hyperlink" Target="https://www.google.de/maps/place/Gro&#223;-Gerau-Dornberg+Bahnhof+Westseite/@49.911884,8.4926246,18.75z/data=!4m6!3m5!1s0x47bd9d78b6968c5b:0xfbfcca1d3caf9e24!8m2!3d49.91234!4d8.49417!16s/g/11r_28m_15?entry=ttu" TargetMode="External"/><Relationship Id="rId17" Type="http://schemas.openxmlformats.org/officeDocument/2006/relationships/hyperlink" Target="https://www.google.de/maps/place/Gro&#223;-Gerau-Dornberg+Bahnhof+Westseite/@49.911884,8.4926246,18.75z/data=!4m6!3m5!1s0x47bd9d78c90ad509:0x13097781dcdd79fe!8m2!3d49.91195!4d8.49402!16s/g/11szr6kpbf?entry=ttu" TargetMode="External"/><Relationship Id="rId18" Type="http://schemas.openxmlformats.org/officeDocument/2006/relationships/hyperlink" Target="https://www.google.de/maps/@49.9086663,8.4991304,3a,15y,354.59h,86.87t/data=!3m7!1e1!3m5!1s0xDIaVIFOzgb272P4eLHfQ!2e0!6shttps://streetviewpixels-pa.googleapis.com/v1/thumbnail?cb_client=maps_sv.tactile&amp;w=900&amp;h=600&amp;pitch=3.1303463444495776&amp;panoid=0xDIaVIFOzgb272P4eLHfQ&amp;yaw=354.59404965318595!7i16384!8i8192?coh=205410&amp;entry=ttu&amp;g_ep=EgoyMDI0MTAyOS4wIKXMDSoASAFQAw==" TargetMode="External"/><Relationship Id="rId19" Type="http://schemas.openxmlformats.org/officeDocument/2006/relationships/comments" Target="../comments1.xml"/><Relationship Id="rId20" Type="http://schemas.openxmlformats.org/officeDocument/2006/relationships/vmlDrawing" Target="../drawings/vmlDrawing1.vml"/><Relationship Id="rId21" Type="http://schemas.openxmlformats.org/officeDocument/2006/relationships/table" Target="../tables/table3.xml"/></Relationships>
</file>

<file path=xl/worksheets/_rels/sheet4.xml.rels><?xml version="1.0" encoding="UTF-8" standalone="yes" ?>
<Relationships xmlns="http://schemas.openxmlformats.org/package/2006/relationships"><Relationship Id="rId1" Type="http://schemas.openxmlformats.org/officeDocument/2006/relationships/hyperlink" Target="https://www.google.de/maps/place/Gro&#223;-Gerau-Wallerst&#228;dten+An+der+Pforte/@49.9050511,8.4543307,17.29z/data=!4m6!3m5!1s0x47bd9d04da10d6c7:0x4bf78811f561e091!8m2!3d49.90656!4d8.45635!16s/g/11szr7m4m_?entry=ttu" TargetMode="External"/><Relationship Id="rId2" Type="http://schemas.openxmlformats.org/officeDocument/2006/relationships/hyperlink" Target="https://www.google.de/maps/place/Gro&#223;-Gerau-Wallerst&#228;dten+An+der+Pforte/@49.9050511,8.4543307,17.29z/data=!4m6!3m5!1s0x47bd9d04d0f05163:0x71e16a81786bcc02!8m2!3d49.9064!4d8.4562!16s/g/11szr6xsrg?entry=ttu" TargetMode="External"/><Relationship Id="rId3" Type="http://schemas.openxmlformats.org/officeDocument/2006/relationships/hyperlink" Target="https://www.google.de/maps/place/Gro&#223;-Gerau-Wallerst&#228;dten+Rathaus/@49.9044039,8.4510861,20.54z/data=!4m6!3m5!1s0x47bd9d1ced708425:0xaa7af048687054c3!8m2!3d49.90435!4d8.45107!16s/g/11r_26qkz6?entry=ttu" TargetMode="External"/><Relationship Id="rId4" Type="http://schemas.openxmlformats.org/officeDocument/2006/relationships/hyperlink" Target="https://www.google.de/maps/@49.9043402,8.4511404,3a,90y,12.21h,74.49t/data=!3m7!1e1!3m5!1sTlmQa7XjZTm6_X0JurMeuw!2e0!6shttps://streetviewpixels-pa.googleapis.com/v1/thumbnail?cb_client=maps_sv.tactile&amp;w=900&amp;h=600&amp;pitch=15.507942666360364&amp;panoid=TlmQa7XjZTm6_X0JurMeuw&amp;yaw=12.208790062584029!7i16384!8i8192?coh=205410&amp;entry=ttu&amp;g_ep=EgoyMDI0MTAyOS4wIKXMDSoASAFQAw==" TargetMode="External"/><Relationship Id="rId5" Type="http://schemas.openxmlformats.org/officeDocument/2006/relationships/hyperlink" Target="https://www.google.de/maps/place/Gro&#223;-Gerau-Wallerst&#228;dten+Siedlung/@49.9031271,8.4487626,18.79z/data=!4m6!3m5!1s0x47bd9d1c4e46c775:0x4b328541321a0d79!8m2!3d49.90302!4d8.44974!16s/g/11szr65gmp?entry=ttu" TargetMode="External"/><Relationship Id="rId6" Type="http://schemas.openxmlformats.org/officeDocument/2006/relationships/hyperlink" Target="https://www.google.de/maps/place/Gro&#223;-Gerau-Wallerst&#228;dten+Siedlung/@49.9031271,8.4487626,18.79z/data=!4m6!3m5!1s0x47bd9d1c4b7a4207:0x22afa14fcad04256!8m2!3d49.90279!4d8.4493!16s/g/11qc3jq433?entry=ttu" TargetMode="External"/><Relationship Id="rId7" Type="http://schemas.openxmlformats.org/officeDocument/2006/relationships/hyperlink" Target="https://www.google.de/maps/place/Gro&#223;-Gerau-Wallerst&#228;dten+Vor+der+Lache/@49.8964992,8.4240125,17.29z/data=!4m6!3m5!1s0x47bd9cc1a4ad04d7:0xf51ca29a3e420e17!8m2!3d49.8961!4d8.42209!16s/g/11r_26w6w6?entry=ttu" TargetMode="External"/><Relationship Id="rId8" Type="http://schemas.openxmlformats.org/officeDocument/2006/relationships/hyperlink" Target="https://www.google.de/maps/place/Gro&#223;-Gerau-Wallerst&#228;dten+Vor+der+Lache/@49.8962734,8.4234323,17.79z/data=!4m6!3m5!1s0x47bd9cc199d4d4c9:0x6d7323eccfc1dfb7!8m2!3d49.89605!4d8.42273!16s/g/11qc3k686z?entry=ttu" TargetMode="External"/><Relationship Id="rId9" Type="http://schemas.openxmlformats.org/officeDocument/2006/relationships/table" Target="../tables/table4.xml"/></Relationships>
</file>

<file path=xl/worksheets/_rels/sheet5.xml.rels><?xml version="1.0" encoding="UTF-8" standalone="yes" ?>
<Relationships xmlns="http://schemas.openxmlformats.org/package/2006/relationships"><Relationship Id="rId1" Type="http://schemas.openxmlformats.org/officeDocument/2006/relationships/hyperlink" Target="https://www.google.de/maps/@49.9147006,8.4856985,3a,75y,59.64h,90t/data=!3m7!1e1!3m5!1s_XtQgG0ZIHMvkQOY4CB2Yg!2e0!6shttps://streetviewpixels-pa.googleapis.com/v1/thumbnail?panoid=_XtQgG0ZIHMvkQOY4CB2Yg&amp;cb_client=search.gws-prod.gps&amp;w=86&amp;h=86&amp;yaw=59.64431&amp;pitch=0&amp;thumbfov=100!7i16384!8i8192?entry=ttu" TargetMode="External"/><Relationship Id="rId2" Type="http://schemas.openxmlformats.org/officeDocument/2006/relationships/hyperlink" Target="https://www.google.de/maps/@49.9151133,8.4856574,3a,75y,204.56h,90t/data=!3m7!1e1!3m5!1sUsdHBqErOffGSRXHrE8Fgw!2e0!6shttps://streetviewpixels-pa.googleapis.com/v1/thumbnail?panoid=UsdHBqErOffGSRXHrE8Fgw&amp;cb_client=search.gws-prod.gps&amp;w=86&amp;h=86&amp;yaw=204.55765&amp;pitch=0&amp;thumbfov=100!7i16384!8i8192?entry=ttu" TargetMode="External"/><Relationship Id="rId3" Type="http://schemas.openxmlformats.org/officeDocument/2006/relationships/hyperlink" Target="https://www.google.de/maps/place/Gro&#223;-Gerau+Marktplatz/@49.9189671,8.4859318,3a,75y,182.33h,73.75t/data=!3m6!1e1!3m4!1sei3XqMTQmZKnjdP65h28_Q!2e0!7i16384!8i8192!4m11!1m2!2m1!1sbushaltestelle!3m7!1s0x47bd9d9c77625a13:0x5e5dc1cfb5722fe8!8m2!3d49.91895!4d8.48598!10e5!15sCg5idXNoYWx0ZXN0ZWxsZZIBCGJ1c19zdG9w4AEA!16s/g/11qc3jtk72?entry=ttu" TargetMode="External"/><Relationship Id="rId4" Type="http://schemas.openxmlformats.org/officeDocument/2006/relationships/hyperlink" Target="https://www.google.de/maps/@49.918517,8.4892677,3a,71.6y,359.17h,94.21t/data=!3m7!1e1!3m5!1sXV5tuNkapdTEtF87Q344Qg!2e0!6shttps://streetviewpixels-pa.googleapis.com/v1/thumbnail?panoid=XV5tuNkapdTEtF87Q344Qg&amp;cb_client=search.gws-prod.gps&amp;w=86&amp;h=86&amp;yaw=356.49774&amp;pitch=0&amp;thumbfov=100!7i16384!8i8192?entry=ttu" TargetMode="External"/><Relationship Id="rId5" Type="http://schemas.openxmlformats.org/officeDocument/2006/relationships/hyperlink" Target="https://www.google.de/maps/@49.9188721,8.4899597,3a,90y,148.54h,66.67t/data=!3m7!1e1!3m5!1s0aTJD8Yi7MCx261s53CVig!2e0!6shttps://streetviewpixels-pa.googleapis.com/v1/thumbnail?panoid=0aTJD8Yi7MCx261s53CVig&amp;cb_client=search.gws-prod.gps&amp;w=86&amp;h=86&amp;yaw=140.85834&amp;pitch=0&amp;thumbfov=100!7i16384!8i8192?entry=ttu" TargetMode="External"/><Relationship Id="rId6" Type="http://schemas.openxmlformats.org/officeDocument/2006/relationships/hyperlink" Target="https://www.google.de/maps/@49.9147881,8.4922543,3a,75y,289.56h,90t/data=!3m7!1e1!3m5!1sTiBFjq6_L8xrMjYKiRVR2Q!2e0!6shttps://streetviewpixels-pa.googleapis.com/v1/thumbnail?panoid=TiBFjq6_L8xrMjYKiRVR2Q&amp;cb_client=search.gws-prod.gps&amp;w=86&amp;h=86&amp;yaw=289.5555&amp;pitch=0&amp;thumbfov=100!7i16384!8i8192?entry=ttu" TargetMode="External"/><Relationship Id="rId7" Type="http://schemas.openxmlformats.org/officeDocument/2006/relationships/hyperlink" Target="https://www.google.de/maps/@49.915147,8.4917886,3a,75y,2.35h,90t/data=!3m7!1e1!3m5!1s2K8cwn4QuUXlWV8Vl6qG5A!2e0!6shttps://streetviewpixels-pa.googleapis.com/v1/thumbnail?panoid=2K8cwn4QuUXlWV8Vl6qG5A&amp;cb_client=search.gws-prod.gps&amp;w=86&amp;h=86&amp;yaw=2.3515823&amp;pitch=0&amp;thumbfov=100!7i16384!8i8192?entry=ttu" TargetMode="External"/><Relationship Id="rId8" Type="http://schemas.openxmlformats.org/officeDocument/2006/relationships/hyperlink" Target="https://www.google.de/maps/@49.9159898,8.4916043,3a,55.2y,87.25h,89.33t/data=!3m7!1e1!3m5!1svfedcbHfWQPgMhceKkYYFw!2e0!6shttps://streetviewpixels-pa.googleapis.com/v1/thumbnail?panoid=vfedcbHfWQPgMhceKkYYFw&amp;cb_client=search.gws-prod.gps&amp;w=86&amp;h=86&amp;yaw=92.609566&amp;pitch=0&amp;thumbfov=100!7i16384!8i8192?coh=205409&amp;entry=ttu" TargetMode="External"/><Relationship Id="rId9" Type="http://schemas.openxmlformats.org/officeDocument/2006/relationships/hyperlink" Target="https://www.google.de/maps/@49.9159231,8.4802545,3a,17.7y,10.73h,86.67t/data=!3m7!1e1!3m5!1skm6kSUEVxuBWI0J8hzPLmQ!2e0!6shttps://streetviewpixels-pa.googleapis.com/v1/thumbnail?panoid=km6kSUEVxuBWI0J8hzPLmQ&amp;cb_client=search.gws-prod.gps&amp;w=86&amp;h=86&amp;yaw=285.4083&amp;pitch=0&amp;thumbfov=100!7i16384!8i8192?entry=ttu" TargetMode="External"/><Relationship Id="rId10" Type="http://schemas.openxmlformats.org/officeDocument/2006/relationships/hyperlink" Target="https://www.google.de/maps/@49.9201824,8.4819378,3a,75y,283.79h,74.61t/data=!3m7!1e1!3m5!1s0q0LAJsCcUhrynQMbToW0A!2e0!6shttps://streetviewpixels-pa.googleapis.com/v1/thumbnail?panoid=0q0LAJsCcUhrynQMbToW0A&amp;cb_client=search.gws-prod.gps&amp;w=86&amp;h=86&amp;yaw=81.67493&amp;pitch=0&amp;thumbfov=100!7i16384!8i8192?entry=ttu" TargetMode="External"/><Relationship Id="rId11" Type="http://schemas.openxmlformats.org/officeDocument/2006/relationships/hyperlink" Target="https://www.google.de/maps/@49.9197919,8.4804184,3a,57.9y,281.46h,80.99t/data=!3m7!1e1!3m5!1svYmy4LYdw2I9qauUyXiINA!2e0!6shttps://streetviewpixels-pa.googleapis.com/v1/thumbnail?panoid=vYmy4LYdw2I9qauUyXiINA&amp;cb_client=search.gws-prod.gps&amp;w=86&amp;h=86&amp;yaw=281.01358&amp;pitch=0&amp;thumbfov=100!7i16384!8i8192?entry=ttu" TargetMode="External"/><Relationship Id="rId12" Type="http://schemas.openxmlformats.org/officeDocument/2006/relationships/hyperlink" Target="https://www.google.de/maps/@49.9219024,8.4754232,3a,75y,146.36h,90t/data=!3m7!1e1!3m5!1sCKtsdwUhfSfKZ6GDGwTQeQ!2e0!6shttps://streetviewpixels-pa.googleapis.com/v1/thumbnail?panoid=CKtsdwUhfSfKZ6GDGwTQeQ&amp;cb_client=search.gws-prod.gps&amp;w=86&amp;h=86&amp;yaw=146.36028&amp;pitch=0&amp;thumbfov=100!7i16384!8i8192?entry=ttu" TargetMode="External"/><Relationship Id="rId13" Type="http://schemas.openxmlformats.org/officeDocument/2006/relationships/hyperlink" Target="https://www.google.de/maps/@49.9219024,8.4754232,3a,75y,9.21h,90t/data=!3m7!1e1!3m5!1sCKtsdwUhfSfKZ6GDGwTQeQ!2e0!6shttps://streetviewpixels-pa.googleapis.com/v1/thumbnail?panoid=CKtsdwUhfSfKZ6GDGwTQeQ&amp;cb_client=search.gws-prod.gps&amp;w=86&amp;h=86&amp;yaw=146.36028&amp;pitch=0&amp;thumbfov=100!7i16384!8i8192?entry=ttu" TargetMode="External"/><Relationship Id="rId14" Type="http://schemas.openxmlformats.org/officeDocument/2006/relationships/hyperlink" Target="https://www.google.de/maps/@49.9265579,8.4688652,3a,54.7y,201.28h,85.87t/data=!3m7!1e1!3m5!1sxP3JfzfJdvNkGKG39y-oLA!2e0!6shttps://streetviewpixels-pa.googleapis.com/v1/thumbnail?panoid=xP3JfzfJdvNkGKG39y-oLA&amp;cb_client=search.gws-prod.gps&amp;w=86&amp;h=86&amp;yaw=219.35953&amp;pitch=0&amp;thumbfov=100!7i16384!8i8192?coh=205409&amp;entry=ttu" TargetMode="External"/><Relationship Id="rId15" Type="http://schemas.openxmlformats.org/officeDocument/2006/relationships/hyperlink" Target="https://www.google.de/maps/@49.9261513,8.4695306,3a,75y,42.51h,80.95t/data=!3m7!1e1!3m5!1sXv3JPW64OukCJVAXPYmrbw!2e0!6shttps://streetviewpixels-pa.googleapis.com/v1/thumbnail?cb_client=maps_sv.tactile&amp;w=900&amp;h=600&amp;pitch=9.052842043832868&amp;panoid=Xv3JPW64OukCJVAXPYmrbw&amp;yaw=42.506782236074834!7i16384!8i8192?coh=205410&amp;entry=ttu&amp;g_ep=EgoyMDI0MTAyOS4wIKXMDSoASAFQAw==" TargetMode="External"/><Relationship Id="rId16" Type="http://schemas.openxmlformats.org/officeDocument/2006/relationships/hyperlink" Target="https://www.google.de/maps/@49.9220426,8.4818782,3a,90y,128.12h,76.09t/data=!3m7!1e1!3m5!1sojzgzsnahovxDTz0V_pamw!2e0!6shttps://streetviewpixels-pa.googleapis.com/v1/thumbnail?cb_client=maps_sv.tactile&amp;w=900&amp;h=600&amp;pitch=13.914495226561698&amp;panoid=ojzgzsnahovxDTz0V_pamw&amp;yaw=128.1202702819291!7i16384!8i8192?coh=205410&amp;entry=ttu&amp;g_ep=EgoyMDI0MTAyOS4wIKXMDSoASAFQAw==" TargetMode="External"/><Relationship Id="rId17" Type="http://schemas.openxmlformats.org/officeDocument/2006/relationships/hyperlink" Target="https://www.google.de/maps/@49.9230568,8.4822222,3a,67.1y,312.41h,64.2t/data=!3m7!1e1!3m5!1sWRSsOTjwz90Iu7C2H9v9-A!2e0!6shttps://streetviewpixels-pa.googleapis.com/v1/thumbnail?panoid=WRSsOTjwz90Iu7C2H9v9-A&amp;cb_client=search.gws-prod.gps&amp;w=86&amp;h=86&amp;yaw=38.34995&amp;pitch=0&amp;thumbfov=100!7i16384!8i8192?entry=ttu" TargetMode="External"/><Relationship Id="rId18" Type="http://schemas.openxmlformats.org/officeDocument/2006/relationships/hyperlink" Target="https://www.google.de/maps/@49.9241224,8.482775,3a,75y,253.11h,84.3t/data=!3m7!1e1!3m5!1stnuvjonNibNJGw84mARG3w!2e0!6shttps://streetviewpixels-pa.googleapis.com/v1/thumbnail?cb_client=maps_sv.tactile&amp;w=900&amp;h=600&amp;pitch=5.704047816690917&amp;panoid=tnuvjonNibNJGw84mARG3w&amp;yaw=253.11063647296322!7i16384!8i8192?coh=205410&amp;entry=ttu&amp;g_ep=EgoyMDI0MTAyOS4wIKXMDSoASAFQAw==" TargetMode="External"/><Relationship Id="rId19" Type="http://schemas.openxmlformats.org/officeDocument/2006/relationships/hyperlink" Target="https://www.google.de/maps/@49.9242957,8.4828735,3a,75y,351.15h,67.98t/data=!3m7!1e1!3m5!1su7iK_KuPlM5NPTMIdiXZ8g!2e0!6shttps://streetviewpixels-pa.googleapis.com/v1/thumbnail?panoid=u7iK_KuPlM5NPTMIdiXZ8g&amp;cb_client=search.gws-prod.gps&amp;w=86&amp;h=86&amp;yaw=61.944214&amp;pitch=0&amp;thumbfov=100!7i16384!8i8192?entry=ttu" TargetMode="External"/><Relationship Id="rId20" Type="http://schemas.openxmlformats.org/officeDocument/2006/relationships/hyperlink" Target="https://www.google.de/maps/@49.9245719,8.4851595,3a,75y,335.62h,89.72t/data=!3m7!1e1!3m5!1s50zBk-5bsWUGxGsg_lsYMg!2e0!6shttps://streetviewpixels-pa.googleapis.com/v1/thumbnail?panoid=50zBk-5bsWUGxGsg_lsYMg&amp;cb_client=search.gws-prod.gps&amp;w=86&amp;h=86&amp;yaw=335.83954&amp;pitch=0&amp;thumbfov=100!7i16384!8i8192?entry=ttu" TargetMode="External"/><Relationship Id="rId21" Type="http://schemas.openxmlformats.org/officeDocument/2006/relationships/hyperlink" Target="https://www.google.de/maps/@49.9224431,8.4920229,3a,75y,303.24h,90t/data=!3m7!1e1!3m5!1sWP9IvxxeLWKcNBn9JTs6cw!2e0!6shttps://streetviewpixels-pa.googleapis.com/v1/thumbnail?panoid=WP9IvxxeLWKcNBn9JTs6cw&amp;cb_client=search.gws-prod.gps&amp;w=86&amp;h=86&amp;yaw=303.23703&amp;pitch=0&amp;thumbfov=100!7i16384!8i8192?entry=ttu" TargetMode="External"/><Relationship Id="rId22" Type="http://schemas.openxmlformats.org/officeDocument/2006/relationships/hyperlink" Target="https://www.google.de/maps/@49.9210532,8.4886152,3a,15y,186.87h,90.24t/data=!3m7!1e1!3m5!1s9n-FHUzFYqk8_Ug61zbDKw!2e0!6shttps://streetviewpixels-pa.googleapis.com/v1/thumbnail?panoid=9n-FHUzFYqk8_Ug61zbDKw&amp;cb_client=search.gws-prod.gps&amp;w=86&amp;h=86&amp;yaw=193.48636&amp;pitch=0&amp;thumbfov=100!7i16384!8i8192?entry=ttu" TargetMode="External"/><Relationship Id="rId23" Type="http://schemas.openxmlformats.org/officeDocument/2006/relationships/hyperlink" Target="https://www.google.de/maps/@49.9213368,8.4880564,3a,88.7y,43.81h,85.48t/data=!3m7!1e1!3m5!1s7yksb8YLwcZm3_LfXGpCsA!2e0!6shttps://streetviewpixels-pa.googleapis.com/v1/thumbnail?panoid=7yksb8YLwcZm3_LfXGpCsA&amp;cb_client=search.gws-prod.gps&amp;w=86&amp;h=86&amp;yaw=22.049017&amp;pitch=0&amp;thumbfov=100!7i16384!8i8192?entry=ttu" TargetMode="External"/><Relationship Id="rId24" Type="http://schemas.openxmlformats.org/officeDocument/2006/relationships/hyperlink" Target="https://www.google.de/maps/@49.9236222,8.4761418,3a,75y,315.26h,90t/data=!3m7!1e1!3m5!1s9hvXNOsqp0dpL_Gx_gJhJw!2e0!6shttps://streetviewpixels-pa.googleapis.com/v1/thumbnail?cb_client=maps_sv.tactile&amp;w=900&amp;h=600&amp;pitch=0&amp;panoid=9hvXNOsqp0dpL_Gx_gJhJw&amp;yaw=315.26102!7i16384!8i8192?entry=ttu&amp;g_ep=EgoyMDI1MDMwMi4wIKXMDSoASAFQAw==" TargetMode="External"/><Relationship Id="rId25" Type="http://schemas.openxmlformats.org/officeDocument/2006/relationships/comments" Target="../comments2.xml"/><Relationship Id="rId26" Type="http://schemas.openxmlformats.org/officeDocument/2006/relationships/vmlDrawing" Target="../drawings/vmlDrawing2.vml"/><Relationship Id="rId27" Type="http://schemas.openxmlformats.org/officeDocument/2006/relationships/table" Target="../tables/table5.xml"/></Relationships>
</file>

<file path=xl/worksheets/_rels/sheet6.xml.rels><?xml version="1.0" encoding="UTF-8" standalone="yes" ?>
<Relationships xmlns="http://schemas.openxmlformats.org/package/2006/relationships"><Relationship Id="rId1" Type="http://schemas.openxmlformats.org/officeDocument/2006/relationships/hyperlink" Target="https://www.google.de/maps/@49.9275834,8.4868104,3a,75y,108.98h,81.85t/data=!3m6!1e1!3m4!1sQcsY14YC9r08kCCQN0LBcw!2e0!7i16384!8i8192?coh=205409&amp;entry=ttu" TargetMode="External"/><Relationship Id="rId2" Type="http://schemas.openxmlformats.org/officeDocument/2006/relationships/hyperlink" Target="https://www.google.de/maps/@49.9278649,8.486938,3a,75y,255.8h,90t/data=!3m7!1e1!3m5!1sZS7RfG4J-tUR2OW-Jmkhuw!2e0!6shttps://streetviewpixels-pa.googleapis.com/v1/thumbnail?panoid=ZS7RfG4J-tUR2OW-Jmkhuw&amp;cb_client=search.gws-prod.gps&amp;w=86&amp;h=86&amp;yaw=255.79707&amp;pitch=0&amp;thumbfov=100!7i16384!8i8192?entry=ttu" TargetMode="External"/><Relationship Id="rId3" Type="http://schemas.openxmlformats.org/officeDocument/2006/relationships/hyperlink" Target="https://www.google.de/maps/@49.9302447,8.4838441,3a,86.1y,9.44h,97.71t/data=!3m7!1e1!3m5!1szBf6u7B3frKT-vTfziUuXA!2e0!6shttps://streetviewpixels-pa.googleapis.com/v1/thumbnail?panoid=zBf6u7B3frKT-vTfziUuXA&amp;cb_client=search.gws-prod.gps&amp;w=86&amp;h=86&amp;yaw=303.988&amp;pitch=0&amp;thumbfov=100!7i16384!8i8192?entry=ttu" TargetMode="External"/><Relationship Id="rId4" Type="http://schemas.openxmlformats.org/officeDocument/2006/relationships/hyperlink" Target="https://www.google.de/maps/place/Gro&#223;-Gerau+Siedlerheim/@49.9341719,8.4935184,17z/data=!4m10!1m2!2m1!1sbushaltestelle!3m6!1s0x47bd9d92aaa5913d:0xc20be88af8f826a0!8m2!3d49.93397!4d8.49461!15sCg5idXNoYWx0ZXN0ZWxsZZIBCGJ1c19zdG9w4AEA!16s/g/11szr6q4qf?entry=ttu" TargetMode="External"/><Relationship Id="rId5" Type="http://schemas.openxmlformats.org/officeDocument/2006/relationships/hyperlink" Target="https://www.google.de/maps/@49.9354619,8.498085,3a,75y,201.27h,70.11t/data=!3m7!1e1!3m5!1s-4Td99BnBCUd1RJg3ubDlg!2e0!6shttps://streetviewpixels-pa.googleapis.com/v1/thumbnail?panoid=-4Td99BnBCUd1RJg3ubDlg&amp;cb_client=search.gws-prod.gps&amp;w=86&amp;h=86&amp;yaw=168.45384&amp;pitch=0&amp;thumbfov=100!7i16384!8i8192?entry=ttu" TargetMode="External"/><Relationship Id="rId6" Type="http://schemas.openxmlformats.org/officeDocument/2006/relationships/hyperlink" Target="https://www.google.de/maps/@49.9367567,8.4951322,3a,61y,9.18h,78.24t/data=!3m7!1e1!3m5!1sxE96Gl4fHBq4KD3m0kWOSQ!2e0!6shttps://streetviewpixels-pa.googleapis.com/v1/thumbnail?panoid=xE96Gl4fHBq4KD3m0kWOSQ&amp;cb_client=search.gws-prod.gps&amp;w=86&amp;h=86&amp;yaw=15.09958&amp;pitch=0&amp;thumbfov=100!7i16384!8i8192?entry=ttu" TargetMode="External"/><Relationship Id="rId7" Type="http://schemas.openxmlformats.org/officeDocument/2006/relationships/hyperlink" Target="https://www.google.de/maps/@49.9350199,8.4909271,3a,75y,110.97h,83.99t/data=!3m7!1e1!3m5!1s9TbZQtTfuletK3CbtAxDFw!2e0!6shttps://streetviewpixels-pa.googleapis.com/v1/thumbnail?panoid=9TbZQtTfuletK3CbtAxDFw&amp;cb_client=search.gws-prod.gps&amp;w=86&amp;h=86&amp;yaw=71.84175&amp;pitch=0&amp;thumbfov=100!7i16384!8i8192?entry=ttu" TargetMode="External"/><Relationship Id="rId8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15"/>
  <sheetViews>
    <sheetView tabSelected="1" view="normal" zoomScale="145" workbookViewId="0">
      <selection activeCell="A17" sqref="A17"/>
    </sheetView>
  </sheetViews>
  <sheetFormatPr baseColWidth="10" defaultColWidth="10.614754" defaultRowHeight="16.60"/>
  <cols>
    <col min="1" max="1" width="22.877049" customWidth="1"/>
    <col min="2" max="2" width="15.122951" customWidth="1"/>
    <col min="3" max="3" width="16.745902" customWidth="1"/>
    <col min="4" max="4" width="14.877049" customWidth="1"/>
    <col min="5" max="5" width="19.122951" customWidth="1"/>
    <col min="6" max="6" width="12.377049" customWidth="1"/>
    <col min="7" max="7" width="13.622951" customWidth="1"/>
    <col min="9" max="9" width="13.622951" customWidth="1"/>
  </cols>
  <sheetData>
    <row r="1" spans="1:9">
      <c r="A1" s="25" t="s">
        <v>0</v>
      </c>
      <c r="B1" s="28"/>
      <c r="C1" s="28"/>
      <c r="D1" s="28"/>
      <c r="E1" s="25" t="s">
        <v>1</v>
      </c>
      <c r="F1" s="26"/>
      <c r="G1" s="26"/>
      <c r="H1" s="21"/>
      <c r="I1" s="27"/>
    </row>
    <row r="2" spans="5:5">
      <c r="E2" s="29" t="n">
        <v>45721</v>
      </c>
    </row>
    <row r="3" spans="1:5">
      <c r="A3" t="s">
        <v>2</v>
      </c>
      <c r="B3" t="s">
        <v>3</v>
      </c>
      <c r="C3" t="s">
        <v>4</v>
      </c>
      <c r="D3" t="s">
        <v>5</v>
      </c>
      <c r="E3" t="s">
        <v>6</v>
      </c>
    </row>
    <row r="4" spans="1:5">
      <c r="A4" s="24" t="s">
        <v>7</v>
      </c>
      <c r="B4" s="33">
        <f>SUM(Dornheim!A14)</f>
        <v>11</v>
      </c>
      <c r="C4" s="33">
        <f>SUM(Dornheim!B14)</f>
        <v>0</v>
      </c>
      <c r="D4" s="33">
        <f>SUM(Dornheim!C14)</f>
        <v>5</v>
      </c>
      <c r="E4" s="33">
        <f>SUM(Dornheim!D14)</f>
        <v>6</v>
      </c>
    </row>
    <row r="5" spans="1:5">
      <c r="A5" t="s">
        <v>8</v>
      </c>
      <c r="B5" s="33"/>
      <c r="C5" s="34">
        <f>C4/B4</f>
        <v>0</v>
      </c>
      <c r="D5" s="34">
        <f>D4/B4</f>
        <v>0.454545454545454941</v>
      </c>
      <c r="E5" s="34">
        <f>E4/B4</f>
        <v>0.545454545454545947</v>
      </c>
    </row>
    <row r="6" spans="1:5">
      <c r="A6" s="24" t="s">
        <v>9</v>
      </c>
      <c r="B6" s="33">
        <f>COUNTA(Tabelle137[[Haltestelle]])</f>
        <v>25</v>
      </c>
      <c r="C6" s="33">
        <f>COUNTIF(Tabelle137[[Barrierefreiheit]],"ja")</f>
        <v>12</v>
      </c>
      <c r="D6" s="33">
        <f>COUNTIF(Tabelle137[[Sitzgelegenheit]],"ja")</f>
        <v>18</v>
      </c>
      <c r="E6" s="33">
        <f>COUNTIF(Tabelle137[[Witterungsschutz]],"ja")</f>
        <v>17</v>
      </c>
    </row>
    <row r="7" spans="1:5">
      <c r="A7" t="s">
        <v>8</v>
      </c>
      <c r="B7" s="33"/>
      <c r="C7" s="34">
        <f>C6/B6</f>
        <v>0.479999999999999982</v>
      </c>
      <c r="D7" s="34">
        <f>D6/B6</f>
        <v>0.719999999999999929</v>
      </c>
      <c r="E7" s="34">
        <f>E6/B6</f>
        <v>0.680000000000000071</v>
      </c>
    </row>
    <row r="8" spans="1:5">
      <c r="A8" s="24" t="s">
        <v>10</v>
      </c>
      <c r="B8" s="33">
        <f>SUM(Wallerstädten!A11)</f>
        <v>8</v>
      </c>
      <c r="C8" s="33">
        <f>SUM(Wallerstädten!B11)</f>
        <v>0</v>
      </c>
      <c r="D8" s="33">
        <f>SUM(Wallerstädten!C11)</f>
        <v>2</v>
      </c>
      <c r="E8" s="33">
        <f>SUM(Wallerstädten!D11)</f>
        <v>2</v>
      </c>
    </row>
    <row r="9" spans="1:5">
      <c r="A9" t="s">
        <v>8</v>
      </c>
      <c r="B9" s="33"/>
      <c r="C9" s="34">
        <f>C8/B8</f>
        <v>0</v>
      </c>
      <c r="D9" s="34">
        <f>D8/B8</f>
        <v>0.25</v>
      </c>
      <c r="E9" s="34">
        <f>E8/B8</f>
        <v>0.25</v>
      </c>
    </row>
    <row r="10" spans="1:5">
      <c r="A10" s="24" t="s">
        <v>11</v>
      </c>
      <c r="B10" s="33">
        <f>SUM(Kernstadt!A30)</f>
        <v>27</v>
      </c>
      <c r="C10" s="33">
        <f>SUM(Kernstadt!B30)</f>
        <v>11</v>
      </c>
      <c r="D10" s="33">
        <f>SUM(Kernstadt!C30)</f>
        <v>14</v>
      </c>
      <c r="E10" s="33">
        <f>SUM(Kernstadt!D30)</f>
        <v>13</v>
      </c>
    </row>
    <row r="11" spans="1:5">
      <c r="A11" t="s">
        <v>8</v>
      </c>
      <c r="B11" s="33"/>
      <c r="C11" s="34">
        <f>C10/B10</f>
        <v>0.407407407407406996</v>
      </c>
      <c r="D11" s="34">
        <f>D10/B10</f>
        <v>0.518518518518519045</v>
      </c>
      <c r="E11" s="34">
        <f>E10/B10</f>
        <v>0.481481481481481044</v>
      </c>
    </row>
    <row r="12" spans="1:5">
      <c r="A12" s="24" t="s">
        <v>12</v>
      </c>
      <c r="B12" s="33">
        <f>SUM(Siedlung!A14)</f>
        <v>11</v>
      </c>
      <c r="C12" s="33">
        <f>SUM(Siedlung!B14)</f>
        <v>3</v>
      </c>
      <c r="D12" s="33">
        <f>SUM(Siedlung!C14)</f>
        <v>5</v>
      </c>
      <c r="E12" s="33">
        <f>SUM(Siedlung!D14)</f>
        <v>5</v>
      </c>
    </row>
    <row r="13" spans="1:5">
      <c r="A13" t="s">
        <v>8</v>
      </c>
      <c r="B13" s="33"/>
      <c r="C13" s="34">
        <f>C12/B12</f>
        <v>0.272727272727272974</v>
      </c>
      <c r="D13" s="34">
        <f>D12/B12</f>
        <v>0.454545454545454941</v>
      </c>
      <c r="E13" s="34">
        <f>E12/B12</f>
        <v>0.454545454545454941</v>
      </c>
    </row>
    <row r="14" spans="1:5">
      <c r="A14" s="24" t="s">
        <v>13</v>
      </c>
      <c r="B14" s="30">
        <f>SUBTOTAL(109,B4:B13)</f>
        <v>82</v>
      </c>
      <c r="C14" s="30">
        <f>C4+C6+C8+C10+C12</f>
        <v>26</v>
      </c>
      <c r="D14" s="30">
        <f>D4+D6+D8+D10+D12</f>
        <v>44</v>
      </c>
      <c r="E14" s="30">
        <f>E4+E6+E8+E10+E12</f>
        <v>43</v>
      </c>
    </row>
    <row r="15" spans="1:5">
      <c r="A15" t="s">
        <v>8</v>
      </c>
      <c r="B15" s="33"/>
      <c r="C15" s="34">
        <f>C14/B14</f>
        <v>0.317073170731706977</v>
      </c>
      <c r="D15" s="34">
        <f>D14/B14</f>
        <v>0.536585365853659013</v>
      </c>
      <c r="E15" s="34">
        <f>E14/B14</f>
        <v>0.524390243902439046</v>
      </c>
    </row>
  </sheetData>
  <printOptions>
    <extLst>
      <ext uri="smNativeData">
        <pm:pageFlags xmlns:pm="smNativeData" id="1745249068" printRowHead="0" printColHead="0" printHeadLine="0" printFootLine="0" autoHeightHeader="0" autoHeightFooter="0" fitToPageBoth="0"/>
      </ext>
    </extLst>
  </printOptions>
  <pageMargins left="0.700000" right="0.700000" top="0.787500" bottom="0.787500" header="0.300000" footer="0.300000"/>
  <pageSetup paperSize="9" fitToWidth="0" fitToHeight="1" orientation="landscape"/>
  <headerFooter>
    <extLst>
      <ext uri="smNativeData">
        <pm:header xmlns:pm="smNativeData" id="1745249068" l="56" r="56" t="56" b="56" borderId="0" fillId="0" vertical="0"/>
        <pm:footer xmlns:pm="smNativeData" id="1745249068" l="56" r="56" t="56" b="56" borderId="0" fillId="0" vertical="2"/>
        <pm:paperBin xmlns:pm="smNativeData" id="1745249068" Id="0" type="0" value="0"/>
        <pm:paperBin xmlns:pm="smNativeData" id="1745249068" Id="1" type="0" value="0"/>
      </ext>
    </extLst>
  </headerFooter>
  <drawing r:id="rId1"/>
  <tableParts count="1">
    <tablePart r:id="rId2"/>
  </tableParts>
  <extLst>
    <ext uri="smNativeData">
      <pm:sheetPrefs xmlns:pm="smNativeData" day="1745249068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H15"/>
  <sheetViews>
    <sheetView view="normal" topLeftCell="B8" zoomScale="85" workbookViewId="0">
      <selection activeCell="H11" sqref="H11"/>
    </sheetView>
  </sheetViews>
  <sheetFormatPr baseColWidth="10" defaultColWidth="10.614754" defaultRowHeight="16.60"/>
  <cols>
    <col min="1" max="1" width="31.500000" customWidth="1"/>
    <col min="2" max="2" width="26.000000" customWidth="1"/>
    <col min="3" max="3" width="27.245902" customWidth="1"/>
    <col min="4" max="4" width="27.745902" customWidth="1"/>
    <col min="5" max="5" width="12.377049" hidden="1" customWidth="1">
      <extLst>
        <ext uri="smNativeData">
          <pm:columnDef xmlns:pm="smNativeData" id="1745249068" min="5" max="5" hidden="1" collapsedDB="0" collapsedOL="0"/>
        </ext>
      </extLst>
    </col>
    <col min="6" max="6" width="140.500000" customWidth="1"/>
    <col min="7" max="7" width="11.245902" customWidth="1" style="0"/>
    <col min="8" max="8" width="27.245902" customWidth="1"/>
  </cols>
  <sheetData>
    <row r="1" spans="1:8" s="2" customFormat="1" ht="33.75" customHeight="1">
      <c r="A1" s="47" t="s">
        <v>14</v>
      </c>
      <c r="B1" s="47"/>
      <c r="C1" s="47"/>
      <c r="D1" s="47"/>
      <c r="E1" s="47"/>
      <c r="F1" s="47"/>
      <c r="G1" s="47"/>
      <c r="H1" s="47"/>
    </row>
    <row r="2" spans="1:8" s="5" customFormat="1" ht="32.10" customHeight="1">
      <c r="A2" s="3" t="s">
        <v>15</v>
      </c>
      <c r="B2" s="3" t="s">
        <v>4</v>
      </c>
      <c r="C2" s="3" t="s">
        <v>5</v>
      </c>
      <c r="D2" s="3" t="s">
        <v>6</v>
      </c>
      <c r="E2" s="3" t="s">
        <v>16</v>
      </c>
      <c r="F2" s="4" t="s">
        <v>17</v>
      </c>
      <c r="G2" s="42" t="s">
        <v>18</v>
      </c>
      <c r="H2" s="4" t="s">
        <v>19</v>
      </c>
    </row>
    <row r="3" spans="1:8" s="8" customFormat="1" ht="58.50" customHeight="1">
      <c r="A3" s="6" t="s">
        <v>20</v>
      </c>
      <c r="B3" s="6" t="s">
        <v>21</v>
      </c>
      <c r="C3" s="6" t="s">
        <v>22</v>
      </c>
      <c r="D3" s="6" t="s">
        <v>22</v>
      </c>
      <c r="E3" s="6" t="s">
        <v>22</v>
      </c>
      <c r="F3" s="108" t="s">
        <v>23</v>
      </c>
      <c r="G3" s="40" t="n">
        <v>3</v>
      </c>
      <c r="H3" s="12"/>
    </row>
    <row r="4" spans="1:8" s="8" customFormat="1" ht="58.50" customHeight="1">
      <c r="A4" s="6" t="s">
        <v>24</v>
      </c>
      <c r="B4" s="6" t="s">
        <v>21</v>
      </c>
      <c r="C4" s="6" t="s">
        <v>21</v>
      </c>
      <c r="D4" s="6" t="s">
        <v>21</v>
      </c>
      <c r="E4" s="6" t="s">
        <v>22</v>
      </c>
      <c r="F4" s="108" t="s">
        <v>23</v>
      </c>
      <c r="G4" s="40" t="n">
        <v>3</v>
      </c>
      <c r="H4" s="12"/>
    </row>
    <row r="5" spans="1:8" s="8" customFormat="1" ht="58.50" customHeight="1">
      <c r="A5" s="6" t="s">
        <v>25</v>
      </c>
      <c r="B5" s="6" t="s">
        <v>21</v>
      </c>
      <c r="C5" s="6" t="s">
        <v>21</v>
      </c>
      <c r="D5" s="6" t="s">
        <v>21</v>
      </c>
      <c r="E5" s="6" t="s">
        <v>22</v>
      </c>
      <c r="F5" s="109" t="s">
        <v>26</v>
      </c>
      <c r="G5" s="40" t="n">
        <v>3</v>
      </c>
      <c r="H5" s="12"/>
    </row>
    <row r="6" spans="1:8" s="8" customFormat="1" ht="58.50" customHeight="1">
      <c r="A6" s="6" t="s">
        <v>27</v>
      </c>
      <c r="B6" s="6" t="s">
        <v>21</v>
      </c>
      <c r="C6" s="6" t="s">
        <v>22</v>
      </c>
      <c r="D6" s="6" t="s">
        <v>22</v>
      </c>
      <c r="E6" s="6" t="s">
        <v>22</v>
      </c>
      <c r="F6" s="110" t="s">
        <v>28</v>
      </c>
      <c r="G6" s="40" t="n">
        <v>3</v>
      </c>
      <c r="H6" s="12"/>
    </row>
    <row r="7" spans="1:8" s="8" customFormat="1" ht="100.50" customHeight="1">
      <c r="A7" s="6" t="s">
        <v>29</v>
      </c>
      <c r="B7" s="6" t="s">
        <v>21</v>
      </c>
      <c r="C7" s="6" t="s">
        <v>21</v>
      </c>
      <c r="D7" s="6" t="s">
        <v>22</v>
      </c>
      <c r="E7" s="6" t="s">
        <v>22</v>
      </c>
      <c r="F7" s="111" t="s">
        <v>30</v>
      </c>
      <c r="G7" s="40" t="n">
        <v>1</v>
      </c>
      <c r="H7" s="15" t="s">
        <v>31</v>
      </c>
    </row>
    <row r="8" spans="1:8" s="8" customFormat="1" ht="94.50" customHeight="1">
      <c r="A8" s="6" t="s">
        <v>32</v>
      </c>
      <c r="B8" s="6" t="s">
        <v>21</v>
      </c>
      <c r="C8" s="6" t="s">
        <v>22</v>
      </c>
      <c r="D8" s="6" t="s">
        <v>22</v>
      </c>
      <c r="E8" s="6" t="s">
        <v>22</v>
      </c>
      <c r="F8" s="11" t="s">
        <v>33</v>
      </c>
      <c r="G8" s="40" t="n">
        <v>1</v>
      </c>
      <c r="H8" s="12"/>
    </row>
    <row r="9" spans="1:8" s="8" customFormat="1" ht="54.75" customHeight="1">
      <c r="A9" s="6" t="s">
        <v>34</v>
      </c>
      <c r="B9" s="6" t="s">
        <v>21</v>
      </c>
      <c r="C9" s="6" t="s">
        <v>21</v>
      </c>
      <c r="D9" s="6" t="s">
        <v>21</v>
      </c>
      <c r="E9" s="6" t="s">
        <v>22</v>
      </c>
      <c r="F9" s="112" t="s">
        <v>35</v>
      </c>
      <c r="G9" s="40" t="n">
        <v>1</v>
      </c>
      <c r="H9" s="12"/>
    </row>
    <row r="10" spans="1:8" s="8" customFormat="1" ht="58.50" customHeight="1">
      <c r="A10" s="6" t="s">
        <v>36</v>
      </c>
      <c r="B10" s="6" t="s">
        <v>21</v>
      </c>
      <c r="C10" s="6" t="s">
        <v>21</v>
      </c>
      <c r="D10" s="6" t="s">
        <v>21</v>
      </c>
      <c r="E10" s="6" t="s">
        <v>22</v>
      </c>
      <c r="F10" s="113" t="s">
        <v>37</v>
      </c>
      <c r="G10" s="40" t="n">
        <v>1</v>
      </c>
      <c r="H10" s="12" t="s">
        <v>38</v>
      </c>
    </row>
    <row r="11" spans="1:8" s="8" customFormat="1" ht="58.50" customHeight="1">
      <c r="A11" s="6" t="s">
        <v>39</v>
      </c>
      <c r="B11" s="6" t="s">
        <v>21</v>
      </c>
      <c r="C11" s="6" t="s">
        <v>21</v>
      </c>
      <c r="D11" s="6" t="s">
        <v>21</v>
      </c>
      <c r="E11" s="6" t="s">
        <v>22</v>
      </c>
      <c r="F11" s="114" t="s">
        <v>40</v>
      </c>
      <c r="G11" s="40" t="n">
        <v>1</v>
      </c>
      <c r="H11" s="12" t="s">
        <v>38</v>
      </c>
    </row>
    <row r="12" spans="1:8" s="8" customFormat="1" ht="58.50" customHeight="1">
      <c r="A12" s="6" t="s">
        <v>41</v>
      </c>
      <c r="B12" s="6" t="s">
        <v>21</v>
      </c>
      <c r="C12" s="6" t="s">
        <v>22</v>
      </c>
      <c r="D12" s="6" t="s">
        <v>22</v>
      </c>
      <c r="E12" s="6" t="s">
        <v>22</v>
      </c>
      <c r="F12" s="115" t="s">
        <v>42</v>
      </c>
      <c r="G12" s="40" t="n">
        <v>2</v>
      </c>
      <c r="H12" s="12"/>
    </row>
    <row r="13" spans="1:8" s="8" customFormat="1" ht="58.50" customHeight="1">
      <c r="A13" s="9" t="s">
        <v>43</v>
      </c>
      <c r="B13" s="9" t="s">
        <v>21</v>
      </c>
      <c r="C13" s="9" t="s">
        <v>22</v>
      </c>
      <c r="D13" s="9" t="s">
        <v>22</v>
      </c>
      <c r="E13" s="9" t="s">
        <v>22</v>
      </c>
      <c r="F13" s="116" t="s">
        <v>44</v>
      </c>
      <c r="G13" s="41" t="n">
        <v>2</v>
      </c>
      <c r="H13" s="13" t="s">
        <v>45</v>
      </c>
    </row>
    <row r="14" spans="1:5" s="20" customFormat="1">
      <c r="A14" s="21">
        <f>COUNTA(Tabelle1[[Haltestelle]])</f>
        <v>11</v>
      </c>
      <c r="B14" s="21">
        <f>COUNTIF(Tabelle1[[Barrierefreiheit]],"ja")</f>
        <v>0</v>
      </c>
      <c r="C14" s="21">
        <f>COUNTIF(Tabelle1[[Sitzgelegenheit]],"ja")</f>
        <v>5</v>
      </c>
      <c r="D14" s="21">
        <f>COUNTIF(Tabelle1[[Witterungsschutz]],"ja")</f>
        <v>6</v>
      </c>
      <c r="E14" s="21">
        <f>COUNTIF(Tabelle1[[Foto]],"ja")</f>
        <v>11</v>
      </c>
    </row>
    <row r="15" spans="1:5">
      <c r="A15" s="31" t="s">
        <v>46</v>
      </c>
      <c r="B15" s="32">
        <f>B14/A14</f>
        <v>0</v>
      </c>
      <c r="C15" s="32">
        <f>C14/A14</f>
        <v>0.454545454545454941</v>
      </c>
      <c r="D15" s="32">
        <f>D14/A14</f>
        <v>0.545454545454545947</v>
      </c>
      <c r="E15" s="32">
        <f>E14/A14</f>
        <v>1</v>
      </c>
    </row>
  </sheetData>
  <mergeCells count="1">
    <mergeCell ref="A1:H1"/>
  </mergeCells>
  <hyperlinks>
    <hyperlink ref="F3" r:id="rId1"/>
    <hyperlink ref="F4" r:id="rId1"/>
    <hyperlink ref="F5" r:id="rId2"/>
    <hyperlink ref="F6" r:id="rId3"/>
    <hyperlink ref="F7" r:id="rId4"/>
    <hyperlink ref="F9" r:id="rId5"/>
    <hyperlink ref="F10" r:id="rId6"/>
    <hyperlink ref="F11" r:id="rId7"/>
    <hyperlink ref="F12" r:id="rId8"/>
    <hyperlink ref="F13" r:id="rId9"/>
  </hyperlinks>
  <printOptions>
    <extLst>
      <ext uri="smNativeData">
        <pm:pageFlags xmlns:pm="smNativeData" id="1745249068" printRowHead="0" printColHead="0" printHeadLine="0" printFootLine="0" autoHeightHeader="0" autoHeightFooter="0" fitToPageBoth="1"/>
      </ext>
    </extLst>
  </printOptions>
  <pageMargins left="0.700000" right="0.700000" top="0.787500" bottom="0.787500" header="0.300000" footer="0.300000"/>
  <pageSetup paperSize="9" scale="68" fitToWidth="0" fitToHeight="2" orientation="landscape"/>
  <headerFooter>
    <extLst>
      <ext uri="smNativeData">
        <pm:header xmlns:pm="smNativeData" id="1745249068" l="56" r="56" t="56" b="56" borderId="0" fillId="0" vertical="0"/>
        <pm:footer xmlns:pm="smNativeData" id="1745249068" l="56" r="56" t="56" b="56" borderId="0" fillId="0" vertical="2"/>
        <pm:paperBin xmlns:pm="smNativeData" id="1745249068" Id="0" type="0" value="0"/>
        <pm:paperBin xmlns:pm="smNativeData" id="1745249068" Id="1" type="0" value="0"/>
      </ext>
    </extLst>
  </headerFooter>
  <tableParts count="1">
    <tablePart r:id="rId10"/>
  </tableParts>
  <extLst>
    <ext uri="smNativeData">
      <pm:sheetPrefs xmlns:pm="smNativeData" day="1745249068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29"/>
  <sheetViews>
    <sheetView view="normal" topLeftCell="A17" zoomScale="80" workbookViewId="0">
      <selection activeCell="G19" sqref="G19"/>
    </sheetView>
  </sheetViews>
  <sheetFormatPr baseColWidth="10" defaultColWidth="10.614754" defaultRowHeight="16.60"/>
  <cols>
    <col min="1" max="1" width="37.877049" customWidth="1" style="16"/>
    <col min="2" max="2" width="27.245902" customWidth="1"/>
    <col min="3" max="3" width="24.622951" customWidth="1"/>
    <col min="4" max="4" width="27.877049" customWidth="1"/>
    <col min="5" max="5" width="13.122951" hidden="1" customWidth="1">
      <extLst>
        <ext uri="smNativeData">
          <pm:columnDef xmlns:pm="smNativeData" id="1745249068" min="5" max="5" hidden="1" collapsedDB="0" collapsedOL="0"/>
        </ext>
      </extLst>
    </col>
    <col min="6" max="6" width="105.245902" customWidth="1"/>
    <col min="7" max="7" width="12.745902" customWidth="1" style="37"/>
    <col min="8" max="8" width="43.122951" customWidth="1"/>
  </cols>
  <sheetData>
    <row r="1" spans="1:8" s="2" customFormat="1" ht="26.25" customHeight="1">
      <c r="A1" s="48" t="s">
        <v>47</v>
      </c>
      <c r="B1" s="49"/>
      <c r="C1" s="49"/>
      <c r="D1" s="49"/>
      <c r="E1" s="49"/>
      <c r="F1" s="49"/>
      <c r="G1" s="49"/>
      <c r="H1" s="50"/>
    </row>
    <row r="2" spans="1:8" s="5" customFormat="1" ht="32.10" customHeight="1">
      <c r="A2" s="14" t="s">
        <v>15</v>
      </c>
      <c r="B2" s="3" t="s">
        <v>4</v>
      </c>
      <c r="C2" s="3" t="s">
        <v>5</v>
      </c>
      <c r="D2" s="3" t="s">
        <v>6</v>
      </c>
      <c r="E2" s="3" t="s">
        <v>16</v>
      </c>
      <c r="F2" s="4" t="s">
        <v>17</v>
      </c>
      <c r="G2" s="4" t="s">
        <v>18</v>
      </c>
      <c r="H2" s="4" t="s">
        <v>19</v>
      </c>
    </row>
    <row r="3" spans="1:8" s="8" customFormat="1" ht="74.25" customHeight="1">
      <c r="A3" s="15" t="s">
        <v>48</v>
      </c>
      <c r="B3" s="6" t="s">
        <v>49</v>
      </c>
      <c r="C3" s="6" t="s">
        <v>21</v>
      </c>
      <c r="D3" s="6" t="s">
        <v>21</v>
      </c>
      <c r="E3" s="6" t="s">
        <v>21</v>
      </c>
      <c r="F3" s="91" t="s">
        <v>50</v>
      </c>
      <c r="G3" s="43" t="n">
        <v>2</v>
      </c>
      <c r="H3" s="12" t="s">
        <v>51</v>
      </c>
    </row>
    <row r="4" spans="1:8" s="8" customFormat="1" ht="51.75" customHeight="1">
      <c r="A4" s="15" t="s">
        <v>52</v>
      </c>
      <c r="B4" s="6" t="s">
        <v>21</v>
      </c>
      <c r="C4" s="6" t="s">
        <v>22</v>
      </c>
      <c r="D4" s="6" t="s">
        <v>22</v>
      </c>
      <c r="E4" s="6" t="s">
        <v>21</v>
      </c>
      <c r="F4" s="92" t="s">
        <v>53</v>
      </c>
      <c r="G4" s="43" t="n">
        <v>1</v>
      </c>
      <c r="H4" s="12" t="s">
        <v>54</v>
      </c>
    </row>
    <row r="5" spans="1:8" s="8" customFormat="1" ht="51.75" customHeight="1">
      <c r="A5" s="15" t="s">
        <v>55</v>
      </c>
      <c r="B5" s="6" t="s">
        <v>22</v>
      </c>
      <c r="C5" s="6" t="s">
        <v>22</v>
      </c>
      <c r="D5" s="6" t="s">
        <v>22</v>
      </c>
      <c r="E5" s="6" t="s">
        <v>22</v>
      </c>
      <c r="F5" s="93" t="s">
        <v>56</v>
      </c>
      <c r="G5" s="43" t="n">
        <v>9</v>
      </c>
      <c r="H5" s="12" t="s">
        <v>57</v>
      </c>
    </row>
    <row r="6" spans="1:8" s="8" customFormat="1" ht="51.75" customHeight="1">
      <c r="A6" s="15" t="s">
        <v>58</v>
      </c>
      <c r="B6" s="6" t="s">
        <v>22</v>
      </c>
      <c r="C6" s="6" t="s">
        <v>22</v>
      </c>
      <c r="D6" s="6" t="s">
        <v>22</v>
      </c>
      <c r="E6" s="6" t="s">
        <v>22</v>
      </c>
      <c r="F6" s="94" t="s">
        <v>59</v>
      </c>
      <c r="G6" s="43" t="n">
        <v>9</v>
      </c>
      <c r="H6" s="12" t="s">
        <v>57</v>
      </c>
    </row>
    <row r="7" spans="1:8" s="8" customFormat="1" ht="51.75" customHeight="1">
      <c r="A7" s="15" t="s">
        <v>60</v>
      </c>
      <c r="B7" s="6" t="s">
        <v>21</v>
      </c>
      <c r="C7" s="6" t="s">
        <v>21</v>
      </c>
      <c r="D7" s="6" t="s">
        <v>21</v>
      </c>
      <c r="E7" s="6" t="s">
        <v>21</v>
      </c>
      <c r="F7" s="95" t="s">
        <v>61</v>
      </c>
      <c r="G7" s="43" t="n">
        <v>2</v>
      </c>
      <c r="H7" s="12" t="s">
        <v>62</v>
      </c>
    </row>
    <row r="8" spans="1:8" s="8" customFormat="1" ht="51.75" customHeight="1">
      <c r="A8" s="15" t="s">
        <v>60</v>
      </c>
      <c r="B8" s="6" t="s">
        <v>21</v>
      </c>
      <c r="C8" s="6" t="s">
        <v>21</v>
      </c>
      <c r="D8" s="6" t="s">
        <v>21</v>
      </c>
      <c r="E8" s="6" t="s">
        <v>21</v>
      </c>
      <c r="F8" s="96" t="s">
        <v>63</v>
      </c>
      <c r="G8" s="43" t="n">
        <v>2</v>
      </c>
      <c r="H8" s="12" t="s">
        <v>62</v>
      </c>
    </row>
    <row r="9" spans="1:8" s="8" customFormat="1" ht="51.75" customHeight="1">
      <c r="A9" s="15" t="s">
        <v>64</v>
      </c>
      <c r="B9" s="6" t="s">
        <v>21</v>
      </c>
      <c r="C9" s="6" t="s">
        <v>22</v>
      </c>
      <c r="D9" s="6" t="s">
        <v>22</v>
      </c>
      <c r="E9" s="6" t="s">
        <v>22</v>
      </c>
      <c r="F9" s="12" t="s">
        <v>65</v>
      </c>
      <c r="G9" s="44" t="n">
        <v>1</v>
      </c>
      <c r="H9" s="12" t="s">
        <v>66</v>
      </c>
    </row>
    <row r="10" spans="1:8" s="8" customFormat="1" ht="51.75" customHeight="1">
      <c r="A10" s="15" t="s">
        <v>67</v>
      </c>
      <c r="B10" s="6" t="s">
        <v>21</v>
      </c>
      <c r="C10" s="6" t="s">
        <v>22</v>
      </c>
      <c r="D10" s="6" t="s">
        <v>21</v>
      </c>
      <c r="E10" s="6" t="s">
        <v>21</v>
      </c>
      <c r="F10" s="97" t="s">
        <v>68</v>
      </c>
      <c r="G10" s="43" t="n">
        <v>2</v>
      </c>
      <c r="H10" s="12" t="s">
        <v>69</v>
      </c>
    </row>
    <row r="11" spans="1:8" s="8" customFormat="1" ht="51.75" customHeight="1">
      <c r="A11" s="15" t="s">
        <v>70</v>
      </c>
      <c r="B11" s="6" t="s">
        <v>21</v>
      </c>
      <c r="C11" s="6" t="s">
        <v>21</v>
      </c>
      <c r="D11" s="6" t="s">
        <v>21</v>
      </c>
      <c r="E11" s="6" t="s">
        <v>21</v>
      </c>
      <c r="F11" s="98" t="s">
        <v>71</v>
      </c>
      <c r="G11" s="43" t="n">
        <v>2</v>
      </c>
      <c r="H11" s="12" t="s">
        <v>69</v>
      </c>
    </row>
    <row r="12" spans="1:8" s="8" customFormat="1" ht="75.75" customHeight="1">
      <c r="A12" s="15" t="s">
        <v>72</v>
      </c>
      <c r="B12" s="6" t="s">
        <v>22</v>
      </c>
      <c r="C12" s="6" t="s">
        <v>22</v>
      </c>
      <c r="D12" s="6" t="s">
        <v>22</v>
      </c>
      <c r="E12" s="6" t="s">
        <v>22</v>
      </c>
      <c r="F12" s="12" t="s">
        <v>65</v>
      </c>
      <c r="G12" s="44" t="n">
        <v>9</v>
      </c>
      <c r="H12" s="12" t="s">
        <v>73</v>
      </c>
    </row>
    <row r="13" spans="1:8" s="8" customFormat="1" ht="51.75" customHeight="1">
      <c r="A13" s="15" t="s">
        <v>74</v>
      </c>
      <c r="B13" s="6" t="s">
        <v>21</v>
      </c>
      <c r="C13" s="6" t="s">
        <v>21</v>
      </c>
      <c r="D13" s="6" t="s">
        <v>21</v>
      </c>
      <c r="E13" s="6" t="s">
        <v>22</v>
      </c>
      <c r="F13" s="12" t="s">
        <v>65</v>
      </c>
      <c r="G13" s="44" t="n">
        <v>1</v>
      </c>
      <c r="H13" s="12" t="s">
        <v>75</v>
      </c>
    </row>
    <row r="14" spans="1:8" s="8" customFormat="1" ht="51.75" customHeight="1">
      <c r="A14" s="15" t="s">
        <v>76</v>
      </c>
      <c r="B14" s="6" t="s">
        <v>21</v>
      </c>
      <c r="C14" s="6" t="s">
        <v>21</v>
      </c>
      <c r="D14" s="6" t="s">
        <v>21</v>
      </c>
      <c r="E14" s="6" t="s">
        <v>22</v>
      </c>
      <c r="F14" s="99" t="s">
        <v>77</v>
      </c>
      <c r="G14" s="43" t="n">
        <v>3</v>
      </c>
      <c r="H14" s="12"/>
    </row>
    <row r="15" spans="1:8" s="8" customFormat="1" ht="51.75" customHeight="1">
      <c r="A15" s="15" t="s">
        <v>78</v>
      </c>
      <c r="B15" s="6" t="s">
        <v>22</v>
      </c>
      <c r="C15" s="6" t="s">
        <v>22</v>
      </c>
      <c r="D15" s="6" t="s">
        <v>22</v>
      </c>
      <c r="E15" s="6" t="s">
        <v>22</v>
      </c>
      <c r="F15" s="12" t="s">
        <v>65</v>
      </c>
      <c r="G15" s="44" t="n">
        <v>9</v>
      </c>
      <c r="H15" s="12"/>
    </row>
    <row r="16" spans="1:8" s="8" customFormat="1" ht="51.75" customHeight="1">
      <c r="A16" s="15" t="s">
        <v>79</v>
      </c>
      <c r="B16" s="6" t="s">
        <v>22</v>
      </c>
      <c r="C16" s="6" t="s">
        <v>22</v>
      </c>
      <c r="D16" s="6" t="s">
        <v>22</v>
      </c>
      <c r="E16" s="6" t="s">
        <v>21</v>
      </c>
      <c r="F16" s="100" t="s">
        <v>80</v>
      </c>
      <c r="G16" s="43" t="n">
        <v>9</v>
      </c>
      <c r="H16" s="12"/>
    </row>
    <row r="17" spans="1:8" s="8" customFormat="1" ht="51.75" customHeight="1">
      <c r="A17" s="15" t="s">
        <v>81</v>
      </c>
      <c r="B17" s="6" t="s">
        <v>22</v>
      </c>
      <c r="C17" s="6" t="s">
        <v>22</v>
      </c>
      <c r="D17" s="6" t="s">
        <v>22</v>
      </c>
      <c r="E17" s="6" t="s">
        <v>21</v>
      </c>
      <c r="F17" s="101" t="s">
        <v>82</v>
      </c>
      <c r="G17" s="43" t="n">
        <v>9</v>
      </c>
      <c r="H17" s="12"/>
    </row>
    <row r="18" spans="1:8" s="8" customFormat="1" ht="51.75" customHeight="1">
      <c r="A18" s="15" t="s">
        <v>83</v>
      </c>
      <c r="B18" s="6" t="s">
        <v>21</v>
      </c>
      <c r="C18" s="6" t="s">
        <v>22</v>
      </c>
      <c r="D18" s="6" t="s">
        <v>22</v>
      </c>
      <c r="E18" s="6" t="s">
        <v>21</v>
      </c>
      <c r="F18" s="102" t="s">
        <v>84</v>
      </c>
      <c r="G18" s="43" t="n">
        <v>2</v>
      </c>
      <c r="H18" s="12"/>
    </row>
    <row r="19" spans="1:8" s="8" customFormat="1" ht="51.75" customHeight="1">
      <c r="A19" s="15" t="s">
        <v>85</v>
      </c>
      <c r="B19" s="6" t="s">
        <v>21</v>
      </c>
      <c r="C19" s="6" t="s">
        <v>22</v>
      </c>
      <c r="D19" s="6" t="s">
        <v>22</v>
      </c>
      <c r="E19" s="6" t="s">
        <v>21</v>
      </c>
      <c r="F19" s="103" t="s">
        <v>86</v>
      </c>
      <c r="G19" s="43" t="n">
        <v>2</v>
      </c>
      <c r="H19" s="12"/>
    </row>
    <row r="20" spans="1:8" s="8" customFormat="1" ht="51.75" customHeight="1">
      <c r="A20" s="15" t="s">
        <v>87</v>
      </c>
      <c r="B20" s="6" t="s">
        <v>21</v>
      </c>
      <c r="C20" s="6" t="s">
        <v>21</v>
      </c>
      <c r="D20" s="6" t="s">
        <v>21</v>
      </c>
      <c r="E20" s="6" t="s">
        <v>21</v>
      </c>
      <c r="F20" s="104" t="s">
        <v>88</v>
      </c>
      <c r="G20" s="43" t="n">
        <v>2</v>
      </c>
      <c r="H20" s="12"/>
    </row>
    <row r="21" spans="1:8" s="8" customFormat="1" ht="51.75" customHeight="1">
      <c r="A21" s="15" t="s">
        <v>89</v>
      </c>
      <c r="B21" s="6" t="s">
        <v>21</v>
      </c>
      <c r="C21" s="6" t="s">
        <v>22</v>
      </c>
      <c r="D21" s="6" t="s">
        <v>22</v>
      </c>
      <c r="E21" s="6" t="s">
        <v>21</v>
      </c>
      <c r="F21" s="105" t="s">
        <v>90</v>
      </c>
      <c r="G21" s="43" t="n">
        <v>2</v>
      </c>
      <c r="H21" s="12"/>
    </row>
    <row r="22" spans="1:8" s="8" customFormat="1" ht="51.75" customHeight="1">
      <c r="A22" s="15" t="s">
        <v>91</v>
      </c>
      <c r="B22" s="6" t="s">
        <v>22</v>
      </c>
      <c r="C22" s="6" t="s">
        <v>22</v>
      </c>
      <c r="D22" s="6" t="s">
        <v>22</v>
      </c>
      <c r="E22" s="6" t="s">
        <v>21</v>
      </c>
      <c r="F22" s="90" t="s">
        <v>92</v>
      </c>
      <c r="G22" s="43" t="n">
        <v>9</v>
      </c>
      <c r="H22" s="12"/>
    </row>
    <row r="23" spans="1:8" s="8" customFormat="1" ht="51.75" customHeight="1">
      <c r="A23" s="15" t="s">
        <v>93</v>
      </c>
      <c r="B23" s="6" t="s">
        <v>22</v>
      </c>
      <c r="C23" s="6" t="s">
        <v>22</v>
      </c>
      <c r="D23" s="6" t="s">
        <v>22</v>
      </c>
      <c r="E23" s="6" t="s">
        <v>21</v>
      </c>
      <c r="F23" s="106" t="s">
        <v>94</v>
      </c>
      <c r="G23" s="43" t="n">
        <v>9</v>
      </c>
      <c r="H23" s="12"/>
    </row>
    <row r="24" spans="1:8" s="8" customFormat="1" ht="51.75" customHeight="1">
      <c r="A24" s="15" t="s">
        <v>95</v>
      </c>
      <c r="B24" s="6" t="s">
        <v>22</v>
      </c>
      <c r="C24" s="6" t="s">
        <v>22</v>
      </c>
      <c r="D24" s="6" t="s">
        <v>22</v>
      </c>
      <c r="E24" s="6" t="s">
        <v>22</v>
      </c>
      <c r="F24" s="12" t="s">
        <v>65</v>
      </c>
      <c r="G24" s="44" t="n">
        <v>9</v>
      </c>
      <c r="H24" s="12"/>
    </row>
    <row r="25" spans="1:8" s="8" customFormat="1" ht="51.75" customHeight="1">
      <c r="A25" s="15" t="s">
        <v>96</v>
      </c>
      <c r="B25" s="6" t="s">
        <v>22</v>
      </c>
      <c r="C25" s="6" t="s">
        <v>22</v>
      </c>
      <c r="D25" s="6" t="s">
        <v>22</v>
      </c>
      <c r="E25" s="6" t="s">
        <v>22</v>
      </c>
      <c r="F25" s="12" t="s">
        <v>65</v>
      </c>
      <c r="G25" s="44" t="n">
        <v>9</v>
      </c>
      <c r="H25" s="12"/>
    </row>
    <row r="26" spans="1:8" s="8" customFormat="1" ht="51.75" customHeight="1">
      <c r="A26" s="15" t="s">
        <v>97</v>
      </c>
      <c r="B26" s="6" t="s">
        <v>22</v>
      </c>
      <c r="C26" s="6" t="s">
        <v>22</v>
      </c>
      <c r="D26" s="6" t="s">
        <v>22</v>
      </c>
      <c r="E26" s="6" t="s">
        <v>22</v>
      </c>
      <c r="F26" s="12" t="s">
        <v>65</v>
      </c>
      <c r="G26" s="44" t="n">
        <v>9</v>
      </c>
      <c r="H26" s="12"/>
    </row>
    <row r="27" spans="1:8" s="8" customFormat="1" ht="111" customHeight="1">
      <c r="A27" s="15" t="s">
        <v>98</v>
      </c>
      <c r="B27" s="6" t="s">
        <v>22</v>
      </c>
      <c r="C27" s="6" t="s">
        <v>22</v>
      </c>
      <c r="D27" s="6" t="s">
        <v>22</v>
      </c>
      <c r="E27" s="6" t="s">
        <v>22</v>
      </c>
      <c r="F27" s="107" t="s">
        <v>99</v>
      </c>
      <c r="G27" s="43" t="n">
        <v>9</v>
      </c>
      <c r="H27" s="12"/>
    </row>
    <row r="28" spans="1:8">
      <c r="A28" s="22">
        <f>COUNTA(Tabelle137[[Haltestelle]])</f>
        <v>25</v>
      </c>
      <c r="B28" s="9">
        <f>COUNTIF(Tabelle137[[Barrierefreiheit]],"ja")</f>
        <v>12</v>
      </c>
      <c r="C28" s="9">
        <f>COUNTIF(Tabelle137[[Sitzgelegenheit]],"ja")</f>
        <v>18</v>
      </c>
      <c r="D28" s="9">
        <f>COUNTIF(Tabelle137[[Witterungsschutz]],"ja")</f>
        <v>17</v>
      </c>
      <c r="E28" s="9">
        <f>COUNTIF(Tabelle137[[Foto]],"ja")</f>
        <v>11</v>
      </c>
      <c r="F28" s="13"/>
      <c r="G28" s="36"/>
      <c r="H28" s="13"/>
    </row>
    <row r="29" spans="1:5">
      <c r="A29" s="31" t="s">
        <v>46</v>
      </c>
      <c r="B29" s="32">
        <f>B28/A28</f>
        <v>0.479999999999999982</v>
      </c>
      <c r="C29" s="32">
        <f>C28/A28</f>
        <v>0.719999999999999929</v>
      </c>
      <c r="D29" s="32">
        <f>D28/A28</f>
        <v>0.680000000000000071</v>
      </c>
      <c r="E29" s="32">
        <f>E28/A28</f>
        <v>0.440000000000000036</v>
      </c>
    </row>
  </sheetData>
  <mergeCells count="1">
    <mergeCell ref="A1:H1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10" r:id="rId7"/>
    <hyperlink ref="F11" r:id="rId8"/>
    <hyperlink ref="F14" r:id="rId9"/>
    <hyperlink ref="F16" r:id="rId10"/>
    <hyperlink ref="F17" r:id="rId11"/>
    <hyperlink ref="F18" r:id="rId12"/>
    <hyperlink ref="F19" r:id="rId13"/>
    <hyperlink ref="F20" r:id="rId14"/>
    <hyperlink ref="F21" r:id="rId15"/>
    <hyperlink ref="F22" r:id="rId16"/>
    <hyperlink ref="F23" r:id="rId17"/>
    <hyperlink ref="F27" r:id="rId18"/>
  </hyperlinks>
  <printOptions>
    <extLst>
      <ext uri="smNativeData">
        <pm:pageFlags xmlns:pm="smNativeData" id="1745249068" printRowHead="0" printColHead="0" printHeadLine="0" printFootLine="0" autoHeightHeader="0" autoHeightFooter="0" fitToPageBoth="0"/>
      </ext>
    </extLst>
  </printOptions>
  <pageMargins left="0.700000" right="0.700000" top="0.787500" bottom="0.787500" header="0.300000" footer="0.300000"/>
  <pageSetup paperSize="9" fitToWidth="0" fitToHeight="1"/>
  <headerFooter>
    <extLst>
      <ext uri="smNativeData">
        <pm:header xmlns:pm="smNativeData" id="1745249068" l="56" r="56" t="56" b="56" borderId="0" fillId="0" vertical="0"/>
        <pm:footer xmlns:pm="smNativeData" id="1745249068" l="56" r="56" t="56" b="56" borderId="0" fillId="0" vertical="2"/>
        <pm:paperBin xmlns:pm="smNativeData" id="1745249068" Id="0" type="0" value="0"/>
        <pm:paperBin xmlns:pm="smNativeData" id="1745249068" Id="1" type="0" value="0"/>
      </ext>
    </extLst>
  </headerFooter>
  <legacyDrawing r:id="rId20"/>
  <tableParts count="1">
    <tablePart r:id="rId21"/>
  </tableParts>
  <extLst>
    <ext uri="smNativeData">
      <pm:sheetPrefs xmlns:pm="smNativeData" day="1745249068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H12"/>
  <sheetViews>
    <sheetView view="normal" zoomScale="90" workbookViewId="0">
      <selection activeCell="H11" sqref="H11"/>
    </sheetView>
  </sheetViews>
  <sheetFormatPr baseColWidth="10" defaultColWidth="10.614754" defaultRowHeight="16.60"/>
  <cols>
    <col min="1" max="1" width="34.245902" customWidth="1"/>
    <col min="2" max="2" width="25.000000" customWidth="1"/>
    <col min="3" max="3" width="24.622951" customWidth="1"/>
    <col min="4" max="4" width="27.745902" customWidth="1"/>
    <col min="5" max="5" width="14.745902" hidden="1" customWidth="1">
      <extLst>
        <ext uri="smNativeData">
          <pm:columnDef xmlns:pm="smNativeData" id="1745249068" min="5" max="5" hidden="1" collapsedDB="0" collapsedOL="0"/>
        </ext>
      </extLst>
    </col>
    <col min="6" max="6" width="101.122951" customWidth="1"/>
    <col min="7" max="7" width="10.377049" customWidth="1" style="37"/>
    <col min="8" max="8" width="29.622951" customWidth="1"/>
  </cols>
  <sheetData>
    <row r="1" spans="1:8" s="2" customFormat="1" ht="27.75" customHeight="1">
      <c r="A1" s="47" t="s">
        <v>100</v>
      </c>
      <c r="B1" s="47"/>
      <c r="C1" s="47"/>
      <c r="D1" s="47"/>
      <c r="E1" s="47"/>
      <c r="F1" s="47"/>
      <c r="G1" s="47"/>
      <c r="H1" s="47"/>
    </row>
    <row r="2" spans="1:8" s="5" customFormat="1" ht="32.10" customHeight="1">
      <c r="A2" s="3" t="s">
        <v>15</v>
      </c>
      <c r="B2" s="3" t="s">
        <v>4</v>
      </c>
      <c r="C2" s="3" t="s">
        <v>5</v>
      </c>
      <c r="D2" s="3" t="s">
        <v>6</v>
      </c>
      <c r="E2" s="3" t="s">
        <v>16</v>
      </c>
      <c r="F2" s="4" t="s">
        <v>17</v>
      </c>
      <c r="G2" s="4" t="s">
        <v>18</v>
      </c>
      <c r="H2" s="4" t="s">
        <v>19</v>
      </c>
    </row>
    <row r="3" spans="1:8" s="8" customFormat="1" ht="52.50" customHeight="1">
      <c r="A3" s="10" t="s">
        <v>101</v>
      </c>
      <c r="B3" s="6" t="s">
        <v>21</v>
      </c>
      <c r="C3" s="6" t="s">
        <v>21</v>
      </c>
      <c r="D3" s="6" t="s">
        <v>21</v>
      </c>
      <c r="E3" s="6" t="s">
        <v>21</v>
      </c>
      <c r="F3" s="82" t="s">
        <v>102</v>
      </c>
      <c r="G3" s="43" t="n">
        <v>9</v>
      </c>
      <c r="H3" s="7" t="s">
        <v>103</v>
      </c>
    </row>
    <row r="4" spans="1:8" s="8" customFormat="1" ht="52.50" customHeight="1">
      <c r="A4" s="6" t="s">
        <v>104</v>
      </c>
      <c r="B4" s="6" t="s">
        <v>21</v>
      </c>
      <c r="C4" s="6" t="s">
        <v>22</v>
      </c>
      <c r="D4" s="6" t="s">
        <v>22</v>
      </c>
      <c r="E4" s="6" t="s">
        <v>21</v>
      </c>
      <c r="F4" s="83" t="s">
        <v>105</v>
      </c>
      <c r="G4" s="43" t="n">
        <v>9</v>
      </c>
      <c r="H4" s="7" t="s">
        <v>103</v>
      </c>
    </row>
    <row r="5" spans="1:8" s="8" customFormat="1" ht="52.50" customHeight="1">
      <c r="A5" s="6" t="s">
        <v>106</v>
      </c>
      <c r="B5" s="6" t="s">
        <v>21</v>
      </c>
      <c r="C5" s="6" t="s">
        <v>21</v>
      </c>
      <c r="D5" s="6" t="s">
        <v>21</v>
      </c>
      <c r="E5" s="6" t="s">
        <v>21</v>
      </c>
      <c r="F5" s="84" t="s">
        <v>107</v>
      </c>
      <c r="G5" s="43" t="n">
        <v>9</v>
      </c>
      <c r="H5" s="7"/>
    </row>
    <row r="6" spans="1:8" s="8" customFormat="1" ht="92.25" customHeight="1">
      <c r="A6" s="6" t="s">
        <v>108</v>
      </c>
      <c r="B6" s="6" t="s">
        <v>21</v>
      </c>
      <c r="C6" s="6" t="s">
        <v>21</v>
      </c>
      <c r="D6" s="6" t="s">
        <v>21</v>
      </c>
      <c r="E6" s="6" t="s">
        <v>21</v>
      </c>
      <c r="F6" s="89" t="s">
        <v>109</v>
      </c>
      <c r="G6" s="43" t="n">
        <v>9</v>
      </c>
      <c r="H6" s="7"/>
    </row>
    <row r="7" spans="1:8" s="8" customFormat="1" ht="52.50" customHeight="1">
      <c r="A7" s="6" t="s">
        <v>110</v>
      </c>
      <c r="B7" s="6" t="s">
        <v>21</v>
      </c>
      <c r="C7" s="6" t="s">
        <v>21</v>
      </c>
      <c r="D7" s="6" t="s">
        <v>21</v>
      </c>
      <c r="E7" s="6" t="s">
        <v>21</v>
      </c>
      <c r="F7" s="85" t="s">
        <v>111</v>
      </c>
      <c r="G7" s="43" t="n">
        <v>9</v>
      </c>
      <c r="H7" s="7"/>
    </row>
    <row r="8" spans="1:8" s="8" customFormat="1" ht="52.50" customHeight="1">
      <c r="A8" s="6" t="s">
        <v>112</v>
      </c>
      <c r="B8" s="6" t="s">
        <v>21</v>
      </c>
      <c r="C8" s="6" t="s">
        <v>22</v>
      </c>
      <c r="D8" s="6" t="s">
        <v>22</v>
      </c>
      <c r="E8" s="6" t="s">
        <v>21</v>
      </c>
      <c r="F8" s="86" t="s">
        <v>113</v>
      </c>
      <c r="G8" s="43" t="n">
        <v>9</v>
      </c>
      <c r="H8" s="7"/>
    </row>
    <row r="9" spans="1:8" s="8" customFormat="1" ht="52.50" customHeight="1">
      <c r="A9" s="6" t="s">
        <v>114</v>
      </c>
      <c r="B9" s="6" t="s">
        <v>21</v>
      </c>
      <c r="C9" s="6" t="s">
        <v>21</v>
      </c>
      <c r="D9" s="6" t="s">
        <v>21</v>
      </c>
      <c r="E9" s="6" t="s">
        <v>21</v>
      </c>
      <c r="F9" s="87" t="s">
        <v>115</v>
      </c>
      <c r="G9" s="43" t="n">
        <v>9</v>
      </c>
      <c r="H9" s="7"/>
    </row>
    <row r="10" spans="1:8" s="8" customFormat="1" ht="52.50" customHeight="1">
      <c r="A10" s="6" t="s">
        <v>116</v>
      </c>
      <c r="B10" s="6" t="s">
        <v>21</v>
      </c>
      <c r="C10" s="6" t="s">
        <v>21</v>
      </c>
      <c r="D10" s="6" t="s">
        <v>21</v>
      </c>
      <c r="E10" s="6" t="s">
        <v>21</v>
      </c>
      <c r="F10" s="88" t="s">
        <v>117</v>
      </c>
      <c r="G10" s="43" t="n">
        <v>9</v>
      </c>
      <c r="H10" s="7"/>
    </row>
    <row r="11" spans="1:8" s="24" customFormat="1">
      <c r="A11" s="23">
        <f>COUNTA(Tabelle134[[Haltestelle]])</f>
        <v>8</v>
      </c>
      <c r="B11" s="18">
        <f>COUNTIF(Tabelle134[[Barrierefreiheit]],"ja")</f>
        <v>0</v>
      </c>
      <c r="C11" s="18">
        <f>COUNTIF(Tabelle134[[Sitzgelegenheit]],"ja")</f>
        <v>2</v>
      </c>
      <c r="D11" s="18">
        <f>COUNTIF(Tabelle134[[Witterungsschutz]],"ja")</f>
        <v>2</v>
      </c>
      <c r="E11" s="18">
        <f>COUNTIF(Tabelle134[[Foto]],"ja")</f>
        <v>0</v>
      </c>
      <c r="F11" s="19"/>
      <c r="G11" s="38"/>
      <c r="H11" s="13" t="s">
        <v>118</v>
      </c>
    </row>
    <row r="12" spans="1:5">
      <c r="A12" s="31" t="s">
        <v>46</v>
      </c>
      <c r="B12" s="32">
        <f>B11/A11</f>
        <v>0</v>
      </c>
      <c r="C12" s="32">
        <f>C11/A11</f>
        <v>0.25</v>
      </c>
      <c r="D12" s="32">
        <f>D11/A11</f>
        <v>0.25</v>
      </c>
      <c r="E12" s="32">
        <f>E11/A11</f>
        <v>0</v>
      </c>
    </row>
  </sheetData>
  <mergeCells count="1">
    <mergeCell ref="A1:H1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0" r:id="rId8"/>
  </hyperlinks>
  <printOptions>
    <extLst>
      <ext uri="smNativeData">
        <pm:pageFlags xmlns:pm="smNativeData" id="1745249068" printRowHead="0" printColHead="0" printHeadLine="0" printFootLine="0" autoHeightHeader="0" autoHeightFooter="0" fitToPageBoth="1"/>
      </ext>
    </extLst>
  </printOptions>
  <pageMargins left="0.700000" right="0.700000" top="0.787500" bottom="0.787500" header="0.300000" footer="0.300000"/>
  <pageSetup paperSize="9" scale="68" fitToWidth="0" fitToHeight="2" orientation="landscape"/>
  <headerFooter>
    <extLst>
      <ext uri="smNativeData">
        <pm:header xmlns:pm="smNativeData" id="1745249068" l="56" r="56" t="56" b="56" borderId="0" fillId="0" vertical="0"/>
        <pm:footer xmlns:pm="smNativeData" id="1745249068" l="56" r="56" t="56" b="56" borderId="0" fillId="0" vertical="2"/>
        <pm:paperBin xmlns:pm="smNativeData" id="1745249068" Id="0" type="0" value="0"/>
        <pm:paperBin xmlns:pm="smNativeData" id="1745249068" Id="1" type="0" value="0"/>
      </ext>
    </extLst>
  </headerFooter>
  <tableParts count="1">
    <tablePart r:id="rId9"/>
  </tableParts>
  <extLst>
    <ext uri="smNativeData">
      <pm:sheetPrefs xmlns:pm="smNativeData" day="1745249068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H31"/>
  <sheetViews>
    <sheetView view="normal" topLeftCell="A27" zoomScale="80" workbookViewId="0">
      <selection activeCell="F33" sqref="F33"/>
    </sheetView>
  </sheetViews>
  <sheetFormatPr baseColWidth="10" defaultColWidth="10.614754" defaultRowHeight="16.60"/>
  <cols>
    <col min="1" max="1" width="33.745902" customWidth="1" style="16"/>
    <col min="2" max="2" width="25.000000" customWidth="1"/>
    <col min="3" max="3" width="25.122951" customWidth="1"/>
    <col min="4" max="4" width="27.122951" customWidth="1"/>
    <col min="5" max="5" width="12.500000" hidden="1" customWidth="1">
      <extLst>
        <ext uri="smNativeData">
          <pm:columnDef xmlns:pm="smNativeData" id="1745249068" min="5" max="5" hidden="1" collapsedDB="0" collapsedOL="0"/>
        </ext>
      </extLst>
    </col>
    <col min="6" max="6" width="120.877049" customWidth="1"/>
    <col min="7" max="7" width="13.745902" customWidth="1" style="37"/>
    <col min="8" max="8" width="28.622951" customWidth="1"/>
  </cols>
  <sheetData>
    <row r="1" spans="1:8" s="2" customFormat="1" ht="25.50" customHeight="1">
      <c r="A1" s="48" t="s">
        <v>119</v>
      </c>
      <c r="B1" s="49"/>
      <c r="C1" s="49"/>
      <c r="D1" s="49"/>
      <c r="E1" s="49"/>
      <c r="F1" s="49"/>
      <c r="G1" s="49"/>
      <c r="H1" s="50"/>
    </row>
    <row r="2" spans="1:8" s="5" customFormat="1" ht="32.10" customHeight="1">
      <c r="A2" s="14" t="s">
        <v>15</v>
      </c>
      <c r="B2" s="3" t="s">
        <v>4</v>
      </c>
      <c r="C2" s="3" t="s">
        <v>5</v>
      </c>
      <c r="D2" s="3" t="s">
        <v>6</v>
      </c>
      <c r="E2" s="3" t="s">
        <v>16</v>
      </c>
      <c r="F2" s="4" t="s">
        <v>17</v>
      </c>
      <c r="G2" s="4" t="s">
        <v>18</v>
      </c>
      <c r="H2" s="4" t="s">
        <v>19</v>
      </c>
    </row>
    <row r="3" spans="1:8" s="8" customFormat="1" ht="73.50" customHeight="1">
      <c r="A3" s="15" t="s">
        <v>120</v>
      </c>
      <c r="B3" s="6" t="s">
        <v>21</v>
      </c>
      <c r="C3" s="6" t="s">
        <v>22</v>
      </c>
      <c r="D3" s="6" t="s">
        <v>22</v>
      </c>
      <c r="E3" s="6" t="s">
        <v>21</v>
      </c>
      <c r="F3" s="60" t="s">
        <v>121</v>
      </c>
      <c r="G3" s="43" t="n">
        <v>2</v>
      </c>
      <c r="H3" s="7"/>
    </row>
    <row r="4" spans="1:8" s="8" customFormat="1" ht="73.50" customHeight="1">
      <c r="A4" s="15" t="s">
        <v>122</v>
      </c>
      <c r="B4" s="6" t="s">
        <v>21</v>
      </c>
      <c r="C4" s="6" t="s">
        <v>21</v>
      </c>
      <c r="D4" s="6" t="s">
        <v>21</v>
      </c>
      <c r="E4" s="6" t="s">
        <v>21</v>
      </c>
      <c r="F4" s="59" t="s">
        <v>123</v>
      </c>
      <c r="G4" s="43" t="n">
        <v>2</v>
      </c>
      <c r="H4" s="7"/>
    </row>
    <row r="5" spans="1:8" s="8" customFormat="1" ht="73.50" customHeight="1">
      <c r="A5" s="15" t="s">
        <v>124</v>
      </c>
      <c r="B5" s="6" t="s">
        <v>22</v>
      </c>
      <c r="C5" s="6" t="s">
        <v>22</v>
      </c>
      <c r="D5" s="6" t="s">
        <v>22</v>
      </c>
      <c r="E5" s="6" t="s">
        <v>21</v>
      </c>
      <c r="F5" s="58" t="s">
        <v>125</v>
      </c>
      <c r="G5" s="43" t="n">
        <v>9</v>
      </c>
      <c r="H5" s="7" t="s">
        <v>126</v>
      </c>
    </row>
    <row r="6" spans="1:8" s="8" customFormat="1" ht="131.25" customHeight="1">
      <c r="A6" s="15" t="s">
        <v>127</v>
      </c>
      <c r="B6" s="6" t="s">
        <v>22</v>
      </c>
      <c r="C6" s="6" t="s">
        <v>22</v>
      </c>
      <c r="D6" s="6" t="s">
        <v>22</v>
      </c>
      <c r="E6" s="6" t="s">
        <v>21</v>
      </c>
      <c r="F6" s="11" t="s">
        <v>128</v>
      </c>
      <c r="G6" s="43" t="n">
        <v>9</v>
      </c>
      <c r="H6" s="7" t="s">
        <v>126</v>
      </c>
    </row>
    <row r="7" spans="1:8" s="8" customFormat="1" ht="73.50" customHeight="1">
      <c r="A7" s="15" t="s">
        <v>129</v>
      </c>
      <c r="B7" s="6" t="s">
        <v>22</v>
      </c>
      <c r="C7" s="6" t="s">
        <v>22</v>
      </c>
      <c r="D7" s="6" t="s">
        <v>22</v>
      </c>
      <c r="E7" s="6" t="s">
        <v>22</v>
      </c>
      <c r="F7" s="61" t="s">
        <v>130</v>
      </c>
      <c r="G7" s="43" t="n">
        <v>9</v>
      </c>
      <c r="H7" s="12" t="s">
        <v>131</v>
      </c>
    </row>
    <row r="8" spans="1:8" s="8" customFormat="1" ht="37.50" customHeight="1">
      <c r="A8" s="15" t="s">
        <v>132</v>
      </c>
      <c r="B8" s="6" t="s">
        <v>22</v>
      </c>
      <c r="C8" s="6" t="s">
        <v>22</v>
      </c>
      <c r="D8" s="6" t="s">
        <v>22</v>
      </c>
      <c r="E8" s="6" t="s">
        <v>21</v>
      </c>
      <c r="F8" s="62" t="s">
        <v>133</v>
      </c>
      <c r="G8" s="43" t="n">
        <v>9</v>
      </c>
      <c r="H8" s="12" t="s">
        <v>131</v>
      </c>
    </row>
    <row r="9" spans="1:8" s="8" customFormat="1" ht="73.50" customHeight="1">
      <c r="A9" s="15" t="s">
        <v>134</v>
      </c>
      <c r="B9" s="6" t="s">
        <v>21</v>
      </c>
      <c r="C9" s="6" t="s">
        <v>22</v>
      </c>
      <c r="D9" s="6" t="s">
        <v>22</v>
      </c>
      <c r="E9" s="6" t="s">
        <v>21</v>
      </c>
      <c r="F9" s="64" t="s">
        <v>135</v>
      </c>
      <c r="G9" s="43" t="n">
        <v>1</v>
      </c>
      <c r="H9" s="7"/>
    </row>
    <row r="10" spans="1:8" s="8" customFormat="1" ht="73.50" customHeight="1">
      <c r="A10" s="15" t="s">
        <v>136</v>
      </c>
      <c r="B10" s="6" t="s">
        <v>21</v>
      </c>
      <c r="C10" s="6" t="s">
        <v>21</v>
      </c>
      <c r="D10" s="6" t="s">
        <v>21</v>
      </c>
      <c r="E10" s="6" t="s">
        <v>21</v>
      </c>
      <c r="F10" s="65" t="s">
        <v>137</v>
      </c>
      <c r="G10" s="43" t="n">
        <v>1</v>
      </c>
      <c r="H10" s="7"/>
    </row>
    <row r="11" spans="1:8" s="8" customFormat="1" ht="73.50" customHeight="1">
      <c r="A11" s="15" t="s">
        <v>138</v>
      </c>
      <c r="B11" s="6" t="s">
        <v>21</v>
      </c>
      <c r="C11" s="6" t="s">
        <v>21</v>
      </c>
      <c r="D11" s="6" t="s">
        <v>21</v>
      </c>
      <c r="E11" s="6" t="s">
        <v>21</v>
      </c>
      <c r="F11" s="76" t="s">
        <v>139</v>
      </c>
      <c r="G11" s="43" t="n">
        <v>2</v>
      </c>
      <c r="H11" s="7"/>
    </row>
    <row r="12" spans="1:8" s="8" customFormat="1" ht="73.50" customHeight="1">
      <c r="A12" s="15" t="s">
        <v>140</v>
      </c>
      <c r="B12" s="6" t="s">
        <v>21</v>
      </c>
      <c r="C12" s="6" t="s">
        <v>21</v>
      </c>
      <c r="D12" s="6" t="s">
        <v>21</v>
      </c>
      <c r="E12" s="6" t="s">
        <v>21</v>
      </c>
      <c r="F12" s="66" t="s">
        <v>141</v>
      </c>
      <c r="G12" s="43" t="n">
        <v>1</v>
      </c>
      <c r="H12" s="7"/>
    </row>
    <row r="13" spans="1:8" s="8" customFormat="1" ht="73.50" customHeight="1">
      <c r="A13" s="15" t="s">
        <v>142</v>
      </c>
      <c r="B13" s="6" t="s">
        <v>21</v>
      </c>
      <c r="C13" s="6" t="s">
        <v>21</v>
      </c>
      <c r="D13" s="6" t="s">
        <v>21</v>
      </c>
      <c r="E13" s="6" t="s">
        <v>21</v>
      </c>
      <c r="F13" s="63" t="s">
        <v>143</v>
      </c>
      <c r="G13" s="43" t="n">
        <v>1</v>
      </c>
      <c r="H13" s="7" t="s">
        <v>126</v>
      </c>
    </row>
    <row r="14" spans="1:8" s="8" customFormat="1" ht="73.50" customHeight="1">
      <c r="A14" s="15" t="s">
        <v>144</v>
      </c>
      <c r="B14" s="6" t="s">
        <v>21</v>
      </c>
      <c r="C14" s="6" t="s">
        <v>21</v>
      </c>
      <c r="D14" s="6" t="s">
        <v>21</v>
      </c>
      <c r="E14" s="6" t="s">
        <v>21</v>
      </c>
      <c r="F14" s="67" t="s">
        <v>145</v>
      </c>
      <c r="G14" s="43" t="n">
        <v>3</v>
      </c>
      <c r="H14" s="7"/>
    </row>
    <row r="15" spans="1:8" s="8" customFormat="1" ht="73.50" customHeight="1">
      <c r="A15" s="15" t="s">
        <v>146</v>
      </c>
      <c r="B15" s="6" t="s">
        <v>22</v>
      </c>
      <c r="C15" s="6" t="s">
        <v>22</v>
      </c>
      <c r="D15" s="6" t="s">
        <v>22</v>
      </c>
      <c r="E15" s="6" t="s">
        <v>21</v>
      </c>
      <c r="F15" s="68" t="s">
        <v>147</v>
      </c>
      <c r="G15" s="43" t="n">
        <v>9</v>
      </c>
      <c r="H15" s="7"/>
    </row>
    <row r="16" spans="1:8" s="8" customFormat="1" ht="73.50" customHeight="1">
      <c r="A16" s="15" t="s">
        <v>148</v>
      </c>
      <c r="B16" s="6" t="s">
        <v>22</v>
      </c>
      <c r="C16" s="6" t="s">
        <v>22</v>
      </c>
      <c r="D16" s="6" t="s">
        <v>22</v>
      </c>
      <c r="E16" s="6" t="s">
        <v>21</v>
      </c>
      <c r="F16" s="69" t="s">
        <v>149</v>
      </c>
      <c r="G16" s="43" t="n">
        <v>9</v>
      </c>
      <c r="H16" s="7"/>
    </row>
    <row r="17" spans="1:8" s="8" customFormat="1" ht="73.50" customHeight="1">
      <c r="A17" s="15" t="s">
        <v>150</v>
      </c>
      <c r="B17" s="6" t="s">
        <v>22</v>
      </c>
      <c r="C17" s="6" t="s">
        <v>22</v>
      </c>
      <c r="D17" s="6" t="s">
        <v>22</v>
      </c>
      <c r="E17" s="6" t="s">
        <v>21</v>
      </c>
      <c r="F17" s="77" t="s">
        <v>151</v>
      </c>
      <c r="G17" s="43" t="n">
        <v>9</v>
      </c>
      <c r="H17" s="7"/>
    </row>
    <row r="18" spans="1:8" s="8" customFormat="1" ht="120" customHeight="1">
      <c r="A18" s="15" t="s">
        <v>152</v>
      </c>
      <c r="B18" s="6" t="s">
        <v>22</v>
      </c>
      <c r="C18" s="6" t="s">
        <v>22</v>
      </c>
      <c r="D18" s="6" t="s">
        <v>22</v>
      </c>
      <c r="E18" s="6" t="s">
        <v>21</v>
      </c>
      <c r="F18" s="79" t="s">
        <v>153</v>
      </c>
      <c r="G18" s="43" t="n">
        <v>9</v>
      </c>
      <c r="H18" s="7"/>
    </row>
    <row r="19" spans="1:8" s="8" customFormat="1" ht="101.25" customHeight="1">
      <c r="A19" s="15" t="s">
        <v>154</v>
      </c>
      <c r="B19" s="6" t="s">
        <v>155</v>
      </c>
      <c r="C19" s="6" t="s">
        <v>22</v>
      </c>
      <c r="D19" s="6" t="s">
        <v>21</v>
      </c>
      <c r="E19" s="6" t="s">
        <v>22</v>
      </c>
      <c r="F19" s="78" t="s">
        <v>156</v>
      </c>
      <c r="G19" s="43" t="n">
        <v>3</v>
      </c>
      <c r="H19" s="35" t="s">
        <v>157</v>
      </c>
    </row>
    <row r="20" spans="1:8" s="8" customFormat="1" ht="73.50" customHeight="1">
      <c r="A20" s="15" t="s">
        <v>158</v>
      </c>
      <c r="B20" s="6" t="s">
        <v>22</v>
      </c>
      <c r="C20" s="6" t="s">
        <v>22</v>
      </c>
      <c r="D20" s="6" t="s">
        <v>22</v>
      </c>
      <c r="E20" s="6" t="s">
        <v>21</v>
      </c>
      <c r="F20" s="70" t="s">
        <v>159</v>
      </c>
      <c r="G20" s="43" t="n">
        <v>9</v>
      </c>
      <c r="H20" s="7"/>
    </row>
    <row r="21" spans="1:8" s="8" customFormat="1" ht="104.25" customHeight="1">
      <c r="A21" s="15" t="s">
        <v>160</v>
      </c>
      <c r="B21" s="6" t="s">
        <v>21</v>
      </c>
      <c r="C21" s="6" t="s">
        <v>21</v>
      </c>
      <c r="D21" s="6" t="s">
        <v>21</v>
      </c>
      <c r="E21" s="6" t="s">
        <v>22</v>
      </c>
      <c r="F21" s="80" t="s">
        <v>161</v>
      </c>
      <c r="G21" s="43" t="n">
        <v>2</v>
      </c>
      <c r="H21" s="7"/>
    </row>
    <row r="22" spans="1:8" s="8" customFormat="1" ht="73.50" customHeight="1">
      <c r="A22" s="15" t="s">
        <v>162</v>
      </c>
      <c r="B22" s="6" t="s">
        <v>21</v>
      </c>
      <c r="C22" s="6" t="s">
        <v>21</v>
      </c>
      <c r="D22" s="6" t="s">
        <v>21</v>
      </c>
      <c r="E22" s="6" t="s">
        <v>21</v>
      </c>
      <c r="F22" s="71" t="s">
        <v>163</v>
      </c>
      <c r="G22" s="43" t="n">
        <v>2</v>
      </c>
      <c r="H22" s="7"/>
    </row>
    <row r="23" spans="1:8" s="8" customFormat="1" ht="73.50" customHeight="1">
      <c r="A23" s="15" t="s">
        <v>164</v>
      </c>
      <c r="B23" s="6" t="s">
        <v>22</v>
      </c>
      <c r="C23" s="6" t="s">
        <v>22</v>
      </c>
      <c r="D23" s="6" t="s">
        <v>22</v>
      </c>
      <c r="E23" s="6" t="s">
        <v>22</v>
      </c>
      <c r="F23" s="72" t="s">
        <v>165</v>
      </c>
      <c r="G23" s="43" t="n">
        <v>9</v>
      </c>
      <c r="H23" s="7"/>
    </row>
    <row r="24" spans="1:8" s="8" customFormat="1" ht="73.50" customHeight="1">
      <c r="A24" s="15" t="s">
        <v>166</v>
      </c>
      <c r="B24" s="6" t="s">
        <v>22</v>
      </c>
      <c r="C24" s="6" t="s">
        <v>22</v>
      </c>
      <c r="D24" s="6" t="s">
        <v>22</v>
      </c>
      <c r="E24" s="6" t="s">
        <v>22</v>
      </c>
      <c r="F24" s="17" t="s">
        <v>167</v>
      </c>
      <c r="G24" s="44" t="n">
        <v>9</v>
      </c>
      <c r="H24" s="7"/>
    </row>
    <row r="25" spans="1:8" s="8" customFormat="1" ht="73.50" customHeight="1">
      <c r="A25" s="15" t="s">
        <v>168</v>
      </c>
      <c r="B25" s="6" t="s">
        <v>21</v>
      </c>
      <c r="C25" s="6" t="s">
        <v>21</v>
      </c>
      <c r="D25" s="6" t="s">
        <v>21</v>
      </c>
      <c r="E25" s="6" t="s">
        <v>22</v>
      </c>
      <c r="F25" s="73" t="s">
        <v>169</v>
      </c>
      <c r="G25" s="43" t="n">
        <v>1</v>
      </c>
      <c r="H25" s="7" t="s">
        <v>170</v>
      </c>
    </row>
    <row r="26" spans="1:8" s="8" customFormat="1" ht="73.50" customHeight="1">
      <c r="A26" s="15" t="s">
        <v>171</v>
      </c>
      <c r="B26" s="6" t="s">
        <v>21</v>
      </c>
      <c r="C26" s="6" t="s">
        <v>21</v>
      </c>
      <c r="D26" s="6" t="s">
        <v>21</v>
      </c>
      <c r="E26" s="6" t="s">
        <v>22</v>
      </c>
      <c r="F26" s="73" t="s">
        <v>169</v>
      </c>
      <c r="G26" s="43" t="n">
        <v>1</v>
      </c>
      <c r="H26" s="7" t="s">
        <v>170</v>
      </c>
    </row>
    <row r="27" spans="1:8" s="8" customFormat="1" ht="73.50" customHeight="1">
      <c r="A27" s="15" t="s">
        <v>172</v>
      </c>
      <c r="B27" s="6" t="s">
        <v>21</v>
      </c>
      <c r="C27" s="6" t="s">
        <v>21</v>
      </c>
      <c r="D27" s="6" t="s">
        <v>21</v>
      </c>
      <c r="E27" s="6" t="s">
        <v>21</v>
      </c>
      <c r="F27" s="74" t="s">
        <v>173</v>
      </c>
      <c r="G27" s="43" t="n">
        <v>1</v>
      </c>
      <c r="H27" s="7"/>
    </row>
    <row r="28" spans="1:8" s="8" customFormat="1" ht="73.50" customHeight="1">
      <c r="A28" s="15" t="s">
        <v>174</v>
      </c>
      <c r="B28" s="6" t="s">
        <v>21</v>
      </c>
      <c r="C28" s="6" t="s">
        <v>21</v>
      </c>
      <c r="D28" s="6" t="s">
        <v>21</v>
      </c>
      <c r="E28" s="6" t="s">
        <v>21</v>
      </c>
      <c r="F28" s="75" t="s">
        <v>175</v>
      </c>
      <c r="G28" s="43" t="n">
        <v>1</v>
      </c>
      <c r="H28" s="7"/>
    </row>
    <row r="29" spans="1:8" s="8" customFormat="1" ht="73.50" customHeight="1">
      <c r="A29" s="22" t="s">
        <v>176</v>
      </c>
      <c r="B29" s="9" t="s">
        <v>21</v>
      </c>
      <c r="C29" s="9" t="s">
        <v>21</v>
      </c>
      <c r="D29" s="9" t="s">
        <v>21</v>
      </c>
      <c r="E29" s="9"/>
      <c r="F29" s="81" t="s">
        <v>177</v>
      </c>
      <c r="G29" s="46" t="n">
        <v>3</v>
      </c>
      <c r="H29" s="12" t="s">
        <v>178</v>
      </c>
    </row>
    <row r="30" spans="1:8" s="24" customFormat="1">
      <c r="A30" s="23">
        <f>COUNTA(Tabelle1345[[Haltestelle]])</f>
        <v>27</v>
      </c>
      <c r="B30" s="18">
        <f>COUNTIF(Tabelle1345[[Barrierefreiheit]],"ja")</f>
        <v>11</v>
      </c>
      <c r="C30" s="18">
        <f>COUNTIF(Tabelle1345[[Sitzgelegenheit]],"ja")</f>
        <v>14</v>
      </c>
      <c r="D30" s="18">
        <f>COUNTIF(Tabelle1345[[Witterungsschutz]],"ja")</f>
        <v>13</v>
      </c>
      <c r="E30" s="18">
        <f>COUNTIF(Tabelle1345[[Foto]],"ja")</f>
        <v>7</v>
      </c>
      <c r="F30" s="19"/>
      <c r="G30" s="38"/>
      <c r="H30" s="19"/>
    </row>
    <row r="31" spans="1:5">
      <c r="A31" s="31" t="s">
        <v>46</v>
      </c>
      <c r="B31" s="32">
        <f>B30/A30</f>
        <v>0.407407407407406996</v>
      </c>
      <c r="C31" s="32">
        <f>C30/A30</f>
        <v>0.518518518518519045</v>
      </c>
      <c r="D31" s="32">
        <f>D30/A30</f>
        <v>0.481481481481481044</v>
      </c>
      <c r="E31" s="32">
        <f>E30/A30</f>
        <v>0.259259259259259034</v>
      </c>
    </row>
  </sheetData>
  <mergeCells count="1">
    <mergeCell ref="A1:H1"/>
  </mergeCells>
  <hyperlinks>
    <hyperlink ref="F3" r:id="rId1"/>
    <hyperlink ref="F4" r:id="rId2"/>
    <hyperlink ref="F5" r:id="rId3"/>
    <hyperlink ref="F7" r:id="rId4"/>
    <hyperlink ref="F8" r:id="rId5"/>
    <hyperlink ref="F9" r:id="rId6"/>
    <hyperlink ref="F10" r:id="rId7"/>
    <hyperlink ref="F11" r:id="rId8"/>
    <hyperlink ref="F12" r:id="rId9"/>
    <hyperlink ref="F13" r:id="rId10"/>
    <hyperlink ref="F14" r:id="rId11"/>
    <hyperlink ref="F15" r:id="rId12"/>
    <hyperlink ref="F16" r:id="rId13"/>
    <hyperlink ref="F17" r:id="rId14"/>
    <hyperlink ref="F18" r:id="rId15"/>
    <hyperlink ref="F19" r:id="rId16"/>
    <hyperlink ref="F20" r:id="rId17"/>
    <hyperlink ref="F21" r:id="rId18"/>
    <hyperlink ref="F22" r:id="rId19"/>
    <hyperlink ref="F23" r:id="rId20"/>
    <hyperlink ref="F25" r:id="rId21"/>
    <hyperlink ref="F26" r:id="rId21"/>
    <hyperlink ref="F27" r:id="rId22"/>
    <hyperlink ref="F28" r:id="rId23"/>
    <hyperlink ref="F29" r:id="rId24"/>
  </hyperlinks>
  <printOptions>
    <extLst>
      <ext uri="smNativeData">
        <pm:pageFlags xmlns:pm="smNativeData" id="1745249068" printRowHead="0" printColHead="0" printHeadLine="0" printFootLine="0" autoHeightHeader="0" autoHeightFooter="0" fitToPageBoth="1"/>
      </ext>
    </extLst>
  </printOptions>
  <pageMargins left="0.700000" right="0.700000" top="0.787500" bottom="0.787500" header="0.300000" footer="0.300000"/>
  <pageSetup paperSize="9" scale="68" fitToWidth="0" fitToHeight="2" orientation="landscape"/>
  <headerFooter>
    <extLst>
      <ext uri="smNativeData">
        <pm:header xmlns:pm="smNativeData" id="1745249068" l="56" r="56" t="56" b="56" borderId="0" fillId="0" vertical="0"/>
        <pm:footer xmlns:pm="smNativeData" id="1745249068" l="56" r="56" t="56" b="56" borderId="0" fillId="0" vertical="2"/>
        <pm:paperBin xmlns:pm="smNativeData" id="1745249068" Id="0" type="0" value="0"/>
        <pm:paperBin xmlns:pm="smNativeData" id="1745249068" Id="1" type="0" value="0"/>
      </ext>
    </extLst>
  </headerFooter>
  <legacyDrawing r:id="rId26"/>
  <tableParts count="1">
    <tablePart r:id="rId27"/>
  </tableParts>
  <extLst>
    <ext uri="smNativeData">
      <pm:sheetPrefs xmlns:pm="smNativeData" day="1745249068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H15"/>
  <sheetViews>
    <sheetView view="normal" zoomScale="85" workbookViewId="0">
      <selection activeCell="B12" sqref="B12"/>
    </sheetView>
  </sheetViews>
  <sheetFormatPr baseColWidth="10" defaultColWidth="10.614754" defaultRowHeight="16.60"/>
  <cols>
    <col min="1" max="1" width="34.877049" customWidth="1"/>
    <col min="2" max="2" width="24.622951" customWidth="1"/>
    <col min="3" max="3" width="25.122951" customWidth="1"/>
    <col min="4" max="4" width="27.745902" customWidth="1"/>
    <col min="5" max="5" width="11.122951" hidden="1" customWidth="1">
      <extLst>
        <ext uri="smNativeData">
          <pm:columnDef xmlns:pm="smNativeData" id="1745249068" min="5" max="5" hidden="1" collapsedDB="0" collapsedOL="0"/>
        </ext>
      </extLst>
    </col>
    <col min="6" max="6" width="119.245902" customWidth="1"/>
    <col min="7" max="7" width="10.622951" customWidth="1" style="33"/>
    <col min="8" max="8" width="24.500000" customWidth="1"/>
  </cols>
  <sheetData>
    <row r="1" spans="1:8" s="2" customFormat="1" ht="24.75" customHeight="1">
      <c r="A1" s="47" t="s">
        <v>179</v>
      </c>
      <c r="B1" s="47"/>
      <c r="C1" s="47"/>
      <c r="D1" s="47"/>
      <c r="E1" s="47"/>
      <c r="F1" s="47"/>
      <c r="G1" s="47"/>
      <c r="H1" s="47"/>
    </row>
    <row r="2" spans="1:8" s="5" customFormat="1" ht="32.10" customHeight="1">
      <c r="A2" s="3" t="s">
        <v>15</v>
      </c>
      <c r="B2" s="3" t="s">
        <v>4</v>
      </c>
      <c r="C2" s="3" t="s">
        <v>5</v>
      </c>
      <c r="D2" s="3" t="s">
        <v>6</v>
      </c>
      <c r="E2" s="3" t="s">
        <v>16</v>
      </c>
      <c r="F2" s="4" t="s">
        <v>17</v>
      </c>
      <c r="G2" s="4" t="s">
        <v>18</v>
      </c>
      <c r="H2" s="4" t="s">
        <v>19</v>
      </c>
    </row>
    <row r="3" spans="1:8" s="8" customFormat="1" ht="71.25" customHeight="1">
      <c r="A3" s="6" t="s">
        <v>180</v>
      </c>
      <c r="B3" s="6" t="s">
        <v>22</v>
      </c>
      <c r="C3" s="6" t="s">
        <v>21</v>
      </c>
      <c r="D3" s="6" t="s">
        <v>21</v>
      </c>
      <c r="E3" s="6" t="s">
        <v>21</v>
      </c>
      <c r="F3" s="51" t="s">
        <v>181</v>
      </c>
      <c r="G3" s="40" t="n">
        <v>2</v>
      </c>
      <c r="H3" s="7"/>
    </row>
    <row r="4" spans="1:8" s="8" customFormat="1" ht="71.25" customHeight="1">
      <c r="A4" s="6" t="s">
        <v>182</v>
      </c>
      <c r="B4" s="6" t="s">
        <v>22</v>
      </c>
      <c r="C4" s="6" t="s">
        <v>22</v>
      </c>
      <c r="D4" s="6" t="s">
        <v>22</v>
      </c>
      <c r="E4" s="6" t="s">
        <v>21</v>
      </c>
      <c r="F4" s="56" t="s">
        <v>183</v>
      </c>
      <c r="G4" s="40" t="n">
        <v>9</v>
      </c>
      <c r="H4" s="7"/>
    </row>
    <row r="5" spans="1:8" s="8" customFormat="1" ht="71.25" customHeight="1">
      <c r="A5" s="6" t="s">
        <v>184</v>
      </c>
      <c r="B5" s="6" t="s">
        <v>21</v>
      </c>
      <c r="C5" s="6" t="s">
        <v>21</v>
      </c>
      <c r="D5" s="6" t="s">
        <v>21</v>
      </c>
      <c r="E5" s="6" t="s">
        <v>21</v>
      </c>
      <c r="F5" s="52" t="s">
        <v>185</v>
      </c>
      <c r="G5" s="40" t="n">
        <v>1</v>
      </c>
      <c r="H5" s="7" t="s">
        <v>38</v>
      </c>
    </row>
    <row r="6" spans="1:8" s="8" customFormat="1" ht="71.25" customHeight="1">
      <c r="A6" s="6" t="s">
        <v>186</v>
      </c>
      <c r="B6" s="6" t="s">
        <v>21</v>
      </c>
      <c r="C6" s="6" t="s">
        <v>22</v>
      </c>
      <c r="D6" s="6" t="s">
        <v>22</v>
      </c>
      <c r="E6" s="6" t="s">
        <v>21</v>
      </c>
      <c r="F6" s="52" t="s">
        <v>185</v>
      </c>
      <c r="G6" s="40" t="n">
        <v>1</v>
      </c>
      <c r="H6" s="7" t="s">
        <v>38</v>
      </c>
    </row>
    <row r="7" spans="1:8" s="8" customFormat="1" ht="71.25" customHeight="1">
      <c r="A7" s="6" t="s">
        <v>187</v>
      </c>
      <c r="B7" s="6" t="s">
        <v>22</v>
      </c>
      <c r="C7" s="6" t="s">
        <v>22</v>
      </c>
      <c r="D7" s="6" t="s">
        <v>22</v>
      </c>
      <c r="E7" s="6" t="s">
        <v>21</v>
      </c>
      <c r="F7" s="53" t="s">
        <v>188</v>
      </c>
      <c r="G7" s="40" t="n">
        <v>9</v>
      </c>
      <c r="H7" s="7"/>
    </row>
    <row r="8" spans="1:8" s="8" customFormat="1" ht="71.25" customHeight="1">
      <c r="A8" s="6" t="s">
        <v>189</v>
      </c>
      <c r="B8" s="6" t="s">
        <v>21</v>
      </c>
      <c r="C8" s="6" t="s">
        <v>22</v>
      </c>
      <c r="D8" s="6" t="s">
        <v>22</v>
      </c>
      <c r="E8" s="6" t="s">
        <v>21</v>
      </c>
      <c r="F8" s="54" t="s">
        <v>190</v>
      </c>
      <c r="G8" s="40" t="n">
        <v>3</v>
      </c>
      <c r="H8" s="7"/>
    </row>
    <row r="9" spans="1:8" s="8" customFormat="1" ht="71.25" customHeight="1">
      <c r="A9" s="6" t="s">
        <v>191</v>
      </c>
      <c r="B9" s="6" t="s">
        <v>21</v>
      </c>
      <c r="C9" s="6" t="s">
        <v>21</v>
      </c>
      <c r="D9" s="6" t="s">
        <v>21</v>
      </c>
      <c r="E9" s="6" t="s">
        <v>21</v>
      </c>
      <c r="F9" s="55" t="s">
        <v>192</v>
      </c>
      <c r="G9" s="40" t="n">
        <v>1</v>
      </c>
      <c r="H9" s="12" t="s">
        <v>193</v>
      </c>
    </row>
    <row r="10" spans="1:8" s="8" customFormat="1" ht="71.25" customHeight="1">
      <c r="A10" s="6" t="s">
        <v>194</v>
      </c>
      <c r="B10" s="6" t="s">
        <v>21</v>
      </c>
      <c r="C10" s="6" t="s">
        <v>21</v>
      </c>
      <c r="D10" s="6" t="s">
        <v>21</v>
      </c>
      <c r="E10" s="6" t="s">
        <v>21</v>
      </c>
      <c r="F10" s="57" t="s">
        <v>195</v>
      </c>
      <c r="G10" s="40" t="n">
        <v>2</v>
      </c>
      <c r="H10" s="7"/>
    </row>
    <row r="11" spans="1:8" s="8" customFormat="1" ht="71.25" customHeight="1">
      <c r="A11" s="6" t="s">
        <v>196</v>
      </c>
      <c r="B11" s="6" t="s">
        <v>21</v>
      </c>
      <c r="C11" s="6" t="s">
        <v>22</v>
      </c>
      <c r="D11" s="6" t="s">
        <v>22</v>
      </c>
      <c r="E11" s="6" t="s">
        <v>21</v>
      </c>
      <c r="F11" s="11" t="s">
        <v>197</v>
      </c>
      <c r="G11" s="40" t="n">
        <v>2</v>
      </c>
      <c r="H11" s="7"/>
    </row>
    <row r="12" spans="1:8" s="8" customFormat="1" ht="114" customHeight="1">
      <c r="A12" s="15" t="s">
        <v>198</v>
      </c>
      <c r="B12" s="6" t="s">
        <v>21</v>
      </c>
      <c r="C12" s="6" t="s">
        <v>21</v>
      </c>
      <c r="D12" s="6" t="s">
        <v>21</v>
      </c>
      <c r="E12" s="6"/>
      <c r="F12" s="45"/>
      <c r="G12" s="40" t="n">
        <v>1</v>
      </c>
      <c r="H12" s="15" t="s">
        <v>199</v>
      </c>
    </row>
    <row r="13" spans="1:8" s="8" customFormat="1" ht="102.75" customHeight="1">
      <c r="A13" s="15" t="s">
        <v>200</v>
      </c>
      <c r="B13" s="6" t="s">
        <v>21</v>
      </c>
      <c r="C13" s="6" t="s">
        <v>21</v>
      </c>
      <c r="D13" s="6" t="s">
        <v>21</v>
      </c>
      <c r="E13" s="6"/>
      <c r="F13" s="11"/>
      <c r="G13" s="40" t="n">
        <v>1</v>
      </c>
      <c r="H13" s="15" t="s">
        <v>199</v>
      </c>
    </row>
    <row r="14" spans="1:8" s="24" customFormat="1">
      <c r="A14" s="23">
        <f>COUNTA(Tabelle13456[[Haltestelle]])</f>
        <v>11</v>
      </c>
      <c r="B14" s="18">
        <f>COUNTIF(Tabelle13456[[Barrierefreiheit]],"ja")</f>
        <v>3</v>
      </c>
      <c r="C14" s="18">
        <f>COUNTIF(Tabelle13456[[Sitzgelegenheit]],"ja")</f>
        <v>5</v>
      </c>
      <c r="D14" s="18">
        <f>COUNTIF(Tabelle13456[[Witterungsschutz]],"ja")</f>
        <v>5</v>
      </c>
      <c r="E14" s="18">
        <f>COUNTIF(Tabelle13456[[Foto]],"ja")</f>
        <v>0</v>
      </c>
      <c r="F14" s="19"/>
      <c r="G14" s="39"/>
      <c r="H14" s="19"/>
    </row>
    <row r="15" spans="1:5">
      <c r="A15" s="31" t="s">
        <v>46</v>
      </c>
      <c r="B15" s="32">
        <f>B14/A14</f>
        <v>0.272727272727272974</v>
      </c>
      <c r="C15" s="32">
        <f>C14/A14</f>
        <v>0.454545454545454941</v>
      </c>
      <c r="D15" s="32">
        <f>D14/A14</f>
        <v>0.454545454545454941</v>
      </c>
      <c r="E15" s="32">
        <f>E14/A14</f>
        <v>0</v>
      </c>
    </row>
  </sheetData>
  <mergeCells count="1">
    <mergeCell ref="A1:H1"/>
  </mergeCells>
  <hyperlinks>
    <hyperlink ref="F3" r:id="rId1"/>
    <hyperlink ref="F4" r:id="rId2"/>
    <hyperlink ref="F5" r:id="rId3"/>
    <hyperlink ref="F6" r:id="rId3"/>
    <hyperlink ref="F7" r:id="rId4"/>
    <hyperlink ref="F8" r:id="rId5"/>
    <hyperlink ref="F9" r:id="rId6"/>
    <hyperlink ref="F10" r:id="rId7"/>
  </hyperlinks>
  <printOptions>
    <extLst>
      <ext uri="smNativeData">
        <pm:pageFlags xmlns:pm="smNativeData" id="1745249068" printRowHead="0" printColHead="0" printHeadLine="0" printFootLine="0" autoHeightHeader="0" autoHeightFooter="0" fitToPageBoth="1"/>
      </ext>
    </extLst>
  </printOptions>
  <pageMargins left="0.700000" right="0.700000" top="0.787500" bottom="0.787500" header="0.300000" footer="0.300000"/>
  <pageSetup paperSize="9" scale="68" fitToWidth="0" fitToHeight="2" orientation="landscape"/>
  <headerFooter>
    <extLst>
      <ext uri="smNativeData">
        <pm:header xmlns:pm="smNativeData" id="1745249068" l="56" r="56" t="56" b="56" borderId="0" fillId="0" vertical="0"/>
        <pm:footer xmlns:pm="smNativeData" id="1745249068" l="56" r="56" t="56" b="56" borderId="0" fillId="0" vertical="2"/>
        <pm:paperBin xmlns:pm="smNativeData" id="1745249068" Id="0" type="0" value="0"/>
        <pm:paperBin xmlns:pm="smNativeData" id="1745249068" Id="1" type="0" value="0"/>
      </ext>
    </extLst>
  </headerFooter>
  <tableParts count="1">
    <tablePart r:id="rId8"/>
  </tableParts>
  <extLst>
    <ext uri="smNativeData">
      <pm:sheetPrefs xmlns:pm="smNativeData" day="1745249068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qingmeng linxi</dc:creator>
  <cp:keywords/>
  <dc:description/>
  <cp:lastModifiedBy>Thomas</cp:lastModifiedBy>
  <cp:revision>0</cp:revision>
  <cp:lastPrinted>2025-03-05T20:05:18Z</cp:lastPrinted>
  <dcterms:created xsi:type="dcterms:W3CDTF">2024-03-04T11:47:01Z</dcterms:created>
  <dcterms:modified xsi:type="dcterms:W3CDTF">2025-04-21T15:24:28Z</dcterms:modified>
</cp:coreProperties>
</file>